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zanozin\Desktop\"/>
    </mc:Choice>
  </mc:AlternateContent>
  <bookViews>
    <workbookView xWindow="0" yWindow="0" windowWidth="23040" windowHeight="8550"/>
  </bookViews>
  <sheets>
    <sheet name="9 месяцев 202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227" i="1" l="1"/>
  <c r="U1227" i="1"/>
  <c r="T1227" i="1"/>
  <c r="S1227" i="1"/>
  <c r="R1227" i="1"/>
  <c r="Q1227" i="1"/>
  <c r="P1227" i="1"/>
  <c r="O1227" i="1"/>
  <c r="N1227" i="1"/>
  <c r="M1227" i="1"/>
  <c r="I1227" i="1"/>
  <c r="V1226" i="1"/>
  <c r="U1226" i="1"/>
  <c r="T1226" i="1"/>
  <c r="S1226" i="1"/>
  <c r="R1226" i="1"/>
  <c r="Q1226" i="1"/>
  <c r="P1226" i="1"/>
  <c r="O1226" i="1"/>
  <c r="N1226" i="1"/>
  <c r="M1226" i="1"/>
  <c r="L1226" i="1"/>
  <c r="K1226" i="1"/>
  <c r="J1226" i="1"/>
  <c r="I1226" i="1"/>
  <c r="H1226" i="1"/>
  <c r="G1226" i="1"/>
  <c r="F1226" i="1"/>
  <c r="F1225" i="1"/>
  <c r="F1224" i="1"/>
  <c r="U1223" i="1"/>
  <c r="Q1223" i="1"/>
  <c r="M1223" i="1"/>
  <c r="I1223" i="1"/>
  <c r="F1222" i="1"/>
  <c r="V1221" i="1"/>
  <c r="V1223" i="1" s="1"/>
  <c r="U1221" i="1"/>
  <c r="T1221" i="1"/>
  <c r="T1223" i="1" s="1"/>
  <c r="S1221" i="1"/>
  <c r="S1223" i="1" s="1"/>
  <c r="R1221" i="1"/>
  <c r="R1223" i="1" s="1"/>
  <c r="Q1221" i="1"/>
  <c r="P1221" i="1"/>
  <c r="P1223" i="1" s="1"/>
  <c r="O1221" i="1"/>
  <c r="O1223" i="1" s="1"/>
  <c r="N1221" i="1"/>
  <c r="N1223" i="1" s="1"/>
  <c r="M1221" i="1"/>
  <c r="L1221" i="1"/>
  <c r="L1223" i="1" s="1"/>
  <c r="K1221" i="1"/>
  <c r="K1223" i="1" s="1"/>
  <c r="J1221" i="1"/>
  <c r="J1223" i="1" s="1"/>
  <c r="H1221" i="1"/>
  <c r="H1223" i="1" s="1"/>
  <c r="G1221" i="1"/>
  <c r="G1223" i="1" s="1"/>
  <c r="V1220" i="1"/>
  <c r="U1220" i="1"/>
  <c r="T1220" i="1"/>
  <c r="S1220" i="1"/>
  <c r="R1220" i="1"/>
  <c r="Q1220" i="1"/>
  <c r="P1220" i="1"/>
  <c r="O1220" i="1"/>
  <c r="N1220" i="1"/>
  <c r="M1220" i="1"/>
  <c r="L1220" i="1"/>
  <c r="K1220" i="1"/>
  <c r="J1220" i="1"/>
  <c r="I1220" i="1"/>
  <c r="H1220" i="1"/>
  <c r="G1220" i="1"/>
  <c r="F1219" i="1"/>
  <c r="F1218" i="1"/>
  <c r="F1220" i="1" s="1"/>
  <c r="V1206" i="1"/>
  <c r="U1206" i="1"/>
  <c r="T1206" i="1"/>
  <c r="S1206" i="1"/>
  <c r="R1206" i="1"/>
  <c r="Q1206" i="1"/>
  <c r="O1206" i="1"/>
  <c r="N1206" i="1"/>
  <c r="K1206" i="1"/>
  <c r="I1206" i="1"/>
  <c r="V1205" i="1"/>
  <c r="U1205" i="1"/>
  <c r="T1205" i="1"/>
  <c r="S1205" i="1"/>
  <c r="R1205" i="1"/>
  <c r="Q1205" i="1"/>
  <c r="O1205" i="1"/>
  <c r="N1205" i="1"/>
  <c r="L1205" i="1"/>
  <c r="J1205" i="1"/>
  <c r="I1205" i="1"/>
  <c r="H1205" i="1"/>
  <c r="G1205" i="1"/>
  <c r="F1205" i="1"/>
  <c r="P1202" i="1"/>
  <c r="O1202" i="1"/>
  <c r="N1202" i="1"/>
  <c r="M1202" i="1"/>
  <c r="L1202" i="1"/>
  <c r="J1202" i="1"/>
  <c r="I1202" i="1"/>
  <c r="H1202" i="1"/>
  <c r="G1202" i="1"/>
  <c r="F1202" i="1"/>
  <c r="V1200" i="1"/>
  <c r="V1202" i="1" s="1"/>
  <c r="U1200" i="1"/>
  <c r="U1202" i="1" s="1"/>
  <c r="T1200" i="1"/>
  <c r="T1202" i="1" s="1"/>
  <c r="S1200" i="1"/>
  <c r="S1202" i="1" s="1"/>
  <c r="R1200" i="1"/>
  <c r="R1202" i="1" s="1"/>
  <c r="Q1200" i="1"/>
  <c r="Q1202" i="1" s="1"/>
  <c r="V1199" i="1"/>
  <c r="U1199" i="1"/>
  <c r="T1199" i="1"/>
  <c r="S1199" i="1"/>
  <c r="R1199" i="1"/>
  <c r="Q1199" i="1"/>
  <c r="O1199" i="1"/>
  <c r="N1199" i="1"/>
  <c r="L1199" i="1"/>
  <c r="J1199" i="1"/>
  <c r="H1199" i="1"/>
  <c r="F1199" i="1"/>
  <c r="V1187" i="1"/>
  <c r="U1187" i="1"/>
  <c r="T1187" i="1"/>
  <c r="S1187" i="1"/>
  <c r="R1187" i="1"/>
  <c r="Q1187" i="1"/>
  <c r="O1187" i="1"/>
  <c r="N1187" i="1"/>
  <c r="I1187" i="1"/>
  <c r="V1186" i="1"/>
  <c r="U1186" i="1"/>
  <c r="T1186" i="1"/>
  <c r="S1186" i="1"/>
  <c r="R1186" i="1"/>
  <c r="Q1186" i="1"/>
  <c r="O1186" i="1"/>
  <c r="N1186" i="1"/>
  <c r="L1186" i="1"/>
  <c r="J1186" i="1"/>
  <c r="I1186" i="1"/>
  <c r="H1186" i="1"/>
  <c r="G1186" i="1"/>
  <c r="F1186" i="1"/>
  <c r="V1183" i="1"/>
  <c r="U1183" i="1"/>
  <c r="T1183" i="1"/>
  <c r="S1183" i="1"/>
  <c r="R1183" i="1"/>
  <c r="Q1183" i="1"/>
  <c r="P1183" i="1"/>
  <c r="O1183" i="1"/>
  <c r="N1183" i="1"/>
  <c r="M1183" i="1"/>
  <c r="L1183" i="1"/>
  <c r="J1183" i="1"/>
  <c r="I1183" i="1"/>
  <c r="H1183" i="1"/>
  <c r="G1183" i="1"/>
  <c r="F1183" i="1"/>
  <c r="V1180" i="1"/>
  <c r="U1180" i="1"/>
  <c r="T1180" i="1"/>
  <c r="S1180" i="1"/>
  <c r="R1180" i="1"/>
  <c r="Q1180" i="1"/>
  <c r="O1180" i="1"/>
  <c r="N1180" i="1"/>
  <c r="L1180" i="1"/>
  <c r="J1180" i="1"/>
  <c r="I1180" i="1"/>
  <c r="H1180" i="1"/>
  <c r="F1180" i="1"/>
  <c r="V1167" i="1"/>
  <c r="U1167" i="1"/>
  <c r="T1167" i="1"/>
  <c r="S1167" i="1"/>
  <c r="R1167" i="1"/>
  <c r="Q1167" i="1"/>
  <c r="P1167" i="1"/>
  <c r="O1167" i="1"/>
  <c r="N1167" i="1"/>
  <c r="M1167" i="1"/>
  <c r="I1167" i="1"/>
  <c r="V1166" i="1"/>
  <c r="U1166" i="1"/>
  <c r="T1166" i="1"/>
  <c r="S1166" i="1"/>
  <c r="R1166" i="1"/>
  <c r="Q1166" i="1"/>
  <c r="P1166" i="1"/>
  <c r="O1166" i="1"/>
  <c r="N1166" i="1"/>
  <c r="M1166" i="1"/>
  <c r="L1166" i="1"/>
  <c r="K1166" i="1"/>
  <c r="J1166" i="1"/>
  <c r="I1166" i="1"/>
  <c r="H1166" i="1"/>
  <c r="G1166" i="1"/>
  <c r="F1166" i="1"/>
  <c r="V1163" i="1"/>
  <c r="U1163" i="1"/>
  <c r="T1163" i="1"/>
  <c r="S1163" i="1"/>
  <c r="R1163" i="1"/>
  <c r="Q1163" i="1"/>
  <c r="P1163" i="1"/>
  <c r="O1163" i="1"/>
  <c r="N1163" i="1"/>
  <c r="M1163" i="1"/>
  <c r="L1163" i="1"/>
  <c r="K1163" i="1"/>
  <c r="J1163" i="1"/>
  <c r="I1163" i="1"/>
  <c r="H1163" i="1"/>
  <c r="G1163" i="1"/>
  <c r="F1163" i="1"/>
  <c r="V1160" i="1"/>
  <c r="U1160" i="1"/>
  <c r="T1160" i="1"/>
  <c r="S1160" i="1"/>
  <c r="R1160" i="1"/>
  <c r="Q1160" i="1"/>
  <c r="P1160" i="1"/>
  <c r="O1160" i="1"/>
  <c r="N1160" i="1"/>
  <c r="M1160" i="1"/>
  <c r="L1160" i="1"/>
  <c r="K1160" i="1"/>
  <c r="J1160" i="1"/>
  <c r="I1160" i="1"/>
  <c r="H1160" i="1"/>
  <c r="G1160" i="1"/>
  <c r="F1160" i="1"/>
  <c r="V1145" i="1"/>
  <c r="U1145" i="1"/>
  <c r="T1145" i="1"/>
  <c r="S1145" i="1"/>
  <c r="R1145" i="1"/>
  <c r="Q1145" i="1"/>
  <c r="P1145" i="1"/>
  <c r="O1145" i="1"/>
  <c r="N1145" i="1"/>
  <c r="M1145" i="1"/>
  <c r="I1145" i="1"/>
  <c r="V1144" i="1"/>
  <c r="U1144" i="1"/>
  <c r="T1144" i="1"/>
  <c r="S1144" i="1"/>
  <c r="R1144" i="1"/>
  <c r="Q1144" i="1"/>
  <c r="P1144" i="1"/>
  <c r="O1144" i="1"/>
  <c r="N1144" i="1"/>
  <c r="M1144" i="1"/>
  <c r="L1144" i="1"/>
  <c r="K1144" i="1"/>
  <c r="J1144" i="1"/>
  <c r="I1144" i="1"/>
  <c r="H1144" i="1"/>
  <c r="G1144" i="1"/>
  <c r="F1144" i="1"/>
  <c r="I1141" i="1"/>
  <c r="G1141" i="1"/>
  <c r="V1139" i="1"/>
  <c r="V1141" i="1" s="1"/>
  <c r="U1139" i="1"/>
  <c r="U1141" i="1" s="1"/>
  <c r="T1139" i="1"/>
  <c r="T1141" i="1" s="1"/>
  <c r="S1139" i="1"/>
  <c r="S1141" i="1" s="1"/>
  <c r="R1139" i="1"/>
  <c r="R1141" i="1" s="1"/>
  <c r="Q1139" i="1"/>
  <c r="Q1141" i="1" s="1"/>
  <c r="P1139" i="1"/>
  <c r="P1141" i="1" s="1"/>
  <c r="O1139" i="1"/>
  <c r="O1141" i="1" s="1"/>
  <c r="N1139" i="1"/>
  <c r="N1141" i="1" s="1"/>
  <c r="M1139" i="1"/>
  <c r="M1141" i="1" s="1"/>
  <c r="L1139" i="1"/>
  <c r="L1141" i="1" s="1"/>
  <c r="K1139" i="1"/>
  <c r="K1141" i="1" s="1"/>
  <c r="J1139" i="1"/>
  <c r="J1141" i="1" s="1"/>
  <c r="H1139" i="1"/>
  <c r="H1141" i="1" s="1"/>
  <c r="G1139" i="1"/>
  <c r="V1138" i="1"/>
  <c r="U1138" i="1"/>
  <c r="T1138" i="1"/>
  <c r="S1138" i="1"/>
  <c r="R1138" i="1"/>
  <c r="Q1138" i="1"/>
  <c r="P1138" i="1"/>
  <c r="O1138" i="1"/>
  <c r="N1138" i="1"/>
  <c r="M1138" i="1"/>
  <c r="L1138" i="1"/>
  <c r="K1138" i="1"/>
  <c r="J1138" i="1"/>
  <c r="I1138" i="1"/>
  <c r="H1138" i="1"/>
  <c r="G1138" i="1"/>
  <c r="F1138" i="1"/>
  <c r="V1126" i="1"/>
  <c r="U1126" i="1"/>
  <c r="T1126" i="1"/>
  <c r="S1126" i="1"/>
  <c r="R1126" i="1"/>
  <c r="Q1126" i="1"/>
  <c r="P1126" i="1"/>
  <c r="O1126" i="1"/>
  <c r="N1126" i="1"/>
  <c r="M1126" i="1"/>
  <c r="I1126" i="1"/>
  <c r="V1125" i="1"/>
  <c r="U1125" i="1"/>
  <c r="T1125" i="1"/>
  <c r="S1125" i="1"/>
  <c r="R1125" i="1"/>
  <c r="Q1125" i="1"/>
  <c r="P1125" i="1"/>
  <c r="O1125" i="1"/>
  <c r="N1125" i="1"/>
  <c r="M1125" i="1"/>
  <c r="L1125" i="1"/>
  <c r="K1125" i="1"/>
  <c r="J1125" i="1"/>
  <c r="I1125" i="1"/>
  <c r="H1125" i="1"/>
  <c r="G1125" i="1"/>
  <c r="F1125" i="1"/>
  <c r="V1122" i="1"/>
  <c r="R1122" i="1"/>
  <c r="J1122" i="1"/>
  <c r="I1122" i="1"/>
  <c r="F1122" i="1"/>
  <c r="V1120" i="1"/>
  <c r="U1120" i="1"/>
  <c r="U1122" i="1" s="1"/>
  <c r="T1120" i="1"/>
  <c r="T1122" i="1" s="1"/>
  <c r="S1120" i="1"/>
  <c r="S1122" i="1" s="1"/>
  <c r="R1120" i="1"/>
  <c r="Q1120" i="1"/>
  <c r="Q1122" i="1" s="1"/>
  <c r="P1120" i="1"/>
  <c r="P1122" i="1" s="1"/>
  <c r="O1120" i="1"/>
  <c r="O1122" i="1" s="1"/>
  <c r="N1120" i="1"/>
  <c r="N1122" i="1" s="1"/>
  <c r="M1120" i="1"/>
  <c r="M1122" i="1" s="1"/>
  <c r="L1120" i="1"/>
  <c r="L1122" i="1" s="1"/>
  <c r="K1120" i="1"/>
  <c r="K1122" i="1" s="1"/>
  <c r="J1120" i="1"/>
  <c r="H1120" i="1"/>
  <c r="H1122" i="1" s="1"/>
  <c r="G1120" i="1"/>
  <c r="G1122" i="1" s="1"/>
  <c r="V1119" i="1"/>
  <c r="U1119" i="1"/>
  <c r="T1119" i="1"/>
  <c r="S1119" i="1"/>
  <c r="R1119" i="1"/>
  <c r="Q1119" i="1"/>
  <c r="P1119" i="1"/>
  <c r="O1119" i="1"/>
  <c r="N1119" i="1"/>
  <c r="M1119" i="1"/>
  <c r="L1119" i="1"/>
  <c r="K1119" i="1"/>
  <c r="J1119" i="1"/>
  <c r="I1119" i="1"/>
  <c r="H1119" i="1"/>
  <c r="G1119" i="1"/>
  <c r="F1119" i="1"/>
  <c r="V1106" i="1"/>
  <c r="U1106" i="1"/>
  <c r="T1106" i="1"/>
  <c r="S1106" i="1"/>
  <c r="R1106" i="1"/>
  <c r="Q1106" i="1"/>
  <c r="P1106" i="1"/>
  <c r="O1106" i="1"/>
  <c r="N1106" i="1"/>
  <c r="M1106" i="1"/>
  <c r="I1106" i="1"/>
  <c r="V1105" i="1"/>
  <c r="U1105" i="1"/>
  <c r="T1105" i="1"/>
  <c r="S1105" i="1"/>
  <c r="R1105" i="1"/>
  <c r="Q1105" i="1"/>
  <c r="P1105" i="1"/>
  <c r="O1105" i="1"/>
  <c r="N1105" i="1"/>
  <c r="M1105" i="1"/>
  <c r="L1105" i="1"/>
  <c r="K1105" i="1"/>
  <c r="J1105" i="1"/>
  <c r="I1105" i="1"/>
  <c r="H1105" i="1"/>
  <c r="G1105" i="1"/>
  <c r="F1104" i="1"/>
  <c r="F1103" i="1"/>
  <c r="F1105" i="1" s="1"/>
  <c r="V1102" i="1"/>
  <c r="N1102" i="1"/>
  <c r="I1102" i="1"/>
  <c r="F1101" i="1"/>
  <c r="V1100" i="1"/>
  <c r="U1100" i="1"/>
  <c r="U1102" i="1" s="1"/>
  <c r="T1100" i="1"/>
  <c r="T1102" i="1" s="1"/>
  <c r="S1100" i="1"/>
  <c r="S1102" i="1" s="1"/>
  <c r="R1100" i="1"/>
  <c r="R1102" i="1" s="1"/>
  <c r="Q1100" i="1"/>
  <c r="Q1102" i="1" s="1"/>
  <c r="P1100" i="1"/>
  <c r="P1102" i="1" s="1"/>
  <c r="O1100" i="1"/>
  <c r="O1102" i="1" s="1"/>
  <c r="N1100" i="1"/>
  <c r="M1100" i="1"/>
  <c r="M1102" i="1" s="1"/>
  <c r="L1100" i="1"/>
  <c r="L1102" i="1" s="1"/>
  <c r="K1100" i="1"/>
  <c r="K1102" i="1" s="1"/>
  <c r="J1100" i="1"/>
  <c r="J1102" i="1" s="1"/>
  <c r="H1100" i="1"/>
  <c r="H1102" i="1" s="1"/>
  <c r="G1100" i="1"/>
  <c r="G1102" i="1" s="1"/>
  <c r="V1099" i="1"/>
  <c r="U1099" i="1"/>
  <c r="T1099" i="1"/>
  <c r="S1099" i="1"/>
  <c r="R1099" i="1"/>
  <c r="Q1099" i="1"/>
  <c r="P1099" i="1"/>
  <c r="O1099" i="1"/>
  <c r="N1099" i="1"/>
  <c r="M1099" i="1"/>
  <c r="L1099" i="1"/>
  <c r="K1099" i="1"/>
  <c r="J1099" i="1"/>
  <c r="I1099" i="1"/>
  <c r="H1099" i="1"/>
  <c r="G1099" i="1"/>
  <c r="F1098" i="1"/>
  <c r="F1097" i="1"/>
  <c r="V1086" i="1"/>
  <c r="U1086" i="1"/>
  <c r="T1086" i="1"/>
  <c r="S1086" i="1"/>
  <c r="R1086" i="1"/>
  <c r="Q1086" i="1"/>
  <c r="P1086" i="1"/>
  <c r="O1086" i="1"/>
  <c r="N1086" i="1"/>
  <c r="M1086" i="1"/>
  <c r="I1086" i="1"/>
  <c r="V1085" i="1"/>
  <c r="U1085" i="1"/>
  <c r="T1085" i="1"/>
  <c r="S1085" i="1"/>
  <c r="R1085" i="1"/>
  <c r="Q1085" i="1"/>
  <c r="P1085" i="1"/>
  <c r="O1085" i="1"/>
  <c r="N1085" i="1"/>
  <c r="M1085" i="1"/>
  <c r="L1085" i="1"/>
  <c r="K1085" i="1"/>
  <c r="J1085" i="1"/>
  <c r="I1085" i="1"/>
  <c r="H1085" i="1"/>
  <c r="G1085" i="1"/>
  <c r="F1085" i="1"/>
  <c r="F1084" i="1"/>
  <c r="S1082" i="1"/>
  <c r="K1082" i="1"/>
  <c r="I1082" i="1"/>
  <c r="F1082" i="1"/>
  <c r="V1080" i="1"/>
  <c r="V1082" i="1" s="1"/>
  <c r="U1080" i="1"/>
  <c r="U1082" i="1" s="1"/>
  <c r="T1080" i="1"/>
  <c r="T1082" i="1" s="1"/>
  <c r="S1080" i="1"/>
  <c r="R1080" i="1"/>
  <c r="R1082" i="1" s="1"/>
  <c r="Q1080" i="1"/>
  <c r="Q1082" i="1" s="1"/>
  <c r="P1080" i="1"/>
  <c r="P1082" i="1" s="1"/>
  <c r="O1080" i="1"/>
  <c r="O1082" i="1" s="1"/>
  <c r="N1080" i="1"/>
  <c r="N1082" i="1" s="1"/>
  <c r="M1080" i="1"/>
  <c r="M1082" i="1" s="1"/>
  <c r="L1080" i="1"/>
  <c r="L1082" i="1" s="1"/>
  <c r="K1080" i="1"/>
  <c r="J1080" i="1"/>
  <c r="J1082" i="1" s="1"/>
  <c r="H1080" i="1"/>
  <c r="H1082" i="1" s="1"/>
  <c r="G1080" i="1"/>
  <c r="G1082" i="1" s="1"/>
  <c r="V1079" i="1"/>
  <c r="U1079" i="1"/>
  <c r="T1079" i="1"/>
  <c r="S1079" i="1"/>
  <c r="R1079" i="1"/>
  <c r="Q1079" i="1"/>
  <c r="P1079" i="1"/>
  <c r="O1079" i="1"/>
  <c r="N1079" i="1"/>
  <c r="M1079" i="1"/>
  <c r="L1079" i="1"/>
  <c r="K1079" i="1"/>
  <c r="J1079" i="1"/>
  <c r="I1079" i="1"/>
  <c r="H1079" i="1"/>
  <c r="G1079" i="1"/>
  <c r="F1079" i="1"/>
  <c r="V1064" i="1"/>
  <c r="U1064" i="1"/>
  <c r="T1064" i="1"/>
  <c r="S1064" i="1"/>
  <c r="R1064" i="1"/>
  <c r="Q1064" i="1"/>
  <c r="P1064" i="1"/>
  <c r="O1064" i="1"/>
  <c r="N1064" i="1"/>
  <c r="M1064" i="1"/>
  <c r="I1064" i="1"/>
  <c r="V1063" i="1"/>
  <c r="U1063" i="1"/>
  <c r="T1063" i="1"/>
  <c r="S1063" i="1"/>
  <c r="R1063" i="1"/>
  <c r="Q1063" i="1"/>
  <c r="P1063" i="1"/>
  <c r="O1063" i="1"/>
  <c r="N1063" i="1"/>
  <c r="M1063" i="1"/>
  <c r="L1063" i="1"/>
  <c r="K1063" i="1"/>
  <c r="J1063" i="1"/>
  <c r="I1063" i="1"/>
  <c r="H1063" i="1"/>
  <c r="G1063" i="1"/>
  <c r="F1063" i="1"/>
  <c r="T1060" i="1"/>
  <c r="L1060" i="1"/>
  <c r="I1060" i="1"/>
  <c r="F1060" i="1"/>
  <c r="V1058" i="1"/>
  <c r="V1060" i="1" s="1"/>
  <c r="U1058" i="1"/>
  <c r="U1060" i="1" s="1"/>
  <c r="T1058" i="1"/>
  <c r="S1058" i="1"/>
  <c r="S1060" i="1" s="1"/>
  <c r="R1058" i="1"/>
  <c r="R1060" i="1" s="1"/>
  <c r="Q1058" i="1"/>
  <c r="Q1060" i="1" s="1"/>
  <c r="P1058" i="1"/>
  <c r="P1060" i="1" s="1"/>
  <c r="O1058" i="1"/>
  <c r="O1060" i="1" s="1"/>
  <c r="N1058" i="1"/>
  <c r="N1060" i="1" s="1"/>
  <c r="M1058" i="1"/>
  <c r="M1060" i="1" s="1"/>
  <c r="L1058" i="1"/>
  <c r="K1058" i="1"/>
  <c r="K1060" i="1" s="1"/>
  <c r="J1058" i="1"/>
  <c r="J1060" i="1" s="1"/>
  <c r="H1058" i="1"/>
  <c r="H1060" i="1" s="1"/>
  <c r="G1058" i="1"/>
  <c r="G1060" i="1" s="1"/>
  <c r="V1057" i="1"/>
  <c r="U1057" i="1"/>
  <c r="T1057" i="1"/>
  <c r="S1057" i="1"/>
  <c r="R1057" i="1"/>
  <c r="Q1057" i="1"/>
  <c r="P1057" i="1"/>
  <c r="O1057" i="1"/>
  <c r="N1057" i="1"/>
  <c r="M1057" i="1"/>
  <c r="L1057" i="1"/>
  <c r="K1057" i="1"/>
  <c r="J1057" i="1"/>
  <c r="I1057" i="1"/>
  <c r="H1057" i="1"/>
  <c r="G1057" i="1"/>
  <c r="F1057" i="1"/>
  <c r="V1046" i="1"/>
  <c r="U1046" i="1"/>
  <c r="T1046" i="1"/>
  <c r="S1046" i="1"/>
  <c r="R1046" i="1"/>
  <c r="Q1046" i="1"/>
  <c r="P1046" i="1"/>
  <c r="O1046" i="1"/>
  <c r="N1046" i="1"/>
  <c r="M1046" i="1"/>
  <c r="I1046" i="1"/>
  <c r="V1045" i="1"/>
  <c r="U1045" i="1"/>
  <c r="T1045" i="1"/>
  <c r="S1045" i="1"/>
  <c r="R1045" i="1"/>
  <c r="Q1045" i="1"/>
  <c r="P1045" i="1"/>
  <c r="O1045" i="1"/>
  <c r="N1045" i="1"/>
  <c r="M1045" i="1"/>
  <c r="L1045" i="1"/>
  <c r="K1045" i="1"/>
  <c r="J1045" i="1"/>
  <c r="I1045" i="1"/>
  <c r="H1045" i="1"/>
  <c r="G1045" i="1"/>
  <c r="F1045" i="1"/>
  <c r="V1042" i="1"/>
  <c r="U1042" i="1"/>
  <c r="T1042" i="1"/>
  <c r="S1042" i="1"/>
  <c r="R1042" i="1"/>
  <c r="Q1042" i="1"/>
  <c r="P1042" i="1"/>
  <c r="O1042" i="1"/>
  <c r="N1042" i="1"/>
  <c r="M1042" i="1"/>
  <c r="L1042" i="1"/>
  <c r="K1042" i="1"/>
  <c r="J1042" i="1"/>
  <c r="I1042" i="1"/>
  <c r="H1042" i="1"/>
  <c r="G1042" i="1"/>
  <c r="F1042" i="1"/>
  <c r="V1039" i="1"/>
  <c r="U1039" i="1"/>
  <c r="T1039" i="1"/>
  <c r="S1039" i="1"/>
  <c r="R1039" i="1"/>
  <c r="Q1039" i="1"/>
  <c r="P1039" i="1"/>
  <c r="O1039" i="1"/>
  <c r="N1039" i="1"/>
  <c r="M1039" i="1"/>
  <c r="L1039" i="1"/>
  <c r="K1039" i="1"/>
  <c r="J1039" i="1"/>
  <c r="I1039" i="1"/>
  <c r="H1039" i="1"/>
  <c r="G1039" i="1"/>
  <c r="F1039" i="1"/>
  <c r="V1026" i="1"/>
  <c r="U1026" i="1"/>
  <c r="T1026" i="1"/>
  <c r="S1026" i="1"/>
  <c r="R1026" i="1"/>
  <c r="Q1026" i="1"/>
  <c r="P1026" i="1"/>
  <c r="O1026" i="1"/>
  <c r="N1026" i="1"/>
  <c r="M1026" i="1"/>
  <c r="I1026" i="1"/>
  <c r="V1025" i="1"/>
  <c r="U1025" i="1"/>
  <c r="T1025" i="1"/>
  <c r="S1025" i="1"/>
  <c r="R1025" i="1"/>
  <c r="Q1025" i="1"/>
  <c r="P1025" i="1"/>
  <c r="O1025" i="1"/>
  <c r="N1025" i="1"/>
  <c r="M1025" i="1"/>
  <c r="L1025" i="1"/>
  <c r="K1025" i="1"/>
  <c r="J1025" i="1"/>
  <c r="I1025" i="1"/>
  <c r="H1025" i="1"/>
  <c r="G1025" i="1"/>
  <c r="F1025" i="1"/>
  <c r="V1022" i="1"/>
  <c r="U1022" i="1"/>
  <c r="T1022" i="1"/>
  <c r="S1022" i="1"/>
  <c r="R1022" i="1"/>
  <c r="Q1022" i="1"/>
  <c r="P1022" i="1"/>
  <c r="O1022" i="1"/>
  <c r="N1022" i="1"/>
  <c r="M1022" i="1"/>
  <c r="L1022" i="1"/>
  <c r="K1022" i="1"/>
  <c r="J1022" i="1"/>
  <c r="I1022" i="1"/>
  <c r="H1022" i="1"/>
  <c r="G1022" i="1"/>
  <c r="F1022" i="1"/>
  <c r="V1019" i="1"/>
  <c r="U1019" i="1"/>
  <c r="T1019" i="1"/>
  <c r="S1019" i="1"/>
  <c r="R1019" i="1"/>
  <c r="Q1019" i="1"/>
  <c r="P1019" i="1"/>
  <c r="O1019" i="1"/>
  <c r="N1019" i="1"/>
  <c r="M1019" i="1"/>
  <c r="L1019" i="1"/>
  <c r="K1019" i="1"/>
  <c r="J1019" i="1"/>
  <c r="I1019" i="1"/>
  <c r="H1019" i="1"/>
  <c r="G1019" i="1"/>
  <c r="F1019" i="1"/>
  <c r="V1003" i="1"/>
  <c r="U1003" i="1"/>
  <c r="T1003" i="1"/>
  <c r="S1003" i="1"/>
  <c r="R1003" i="1"/>
  <c r="Q1003" i="1"/>
  <c r="P1003" i="1"/>
  <c r="O1003" i="1"/>
  <c r="N1003" i="1"/>
  <c r="M1003" i="1"/>
  <c r="I1003" i="1"/>
  <c r="V1002" i="1"/>
  <c r="U1002" i="1"/>
  <c r="T1002" i="1"/>
  <c r="S1002" i="1"/>
  <c r="R1002" i="1"/>
  <c r="Q1002" i="1"/>
  <c r="P1002" i="1"/>
  <c r="O1002" i="1"/>
  <c r="N1002" i="1"/>
  <c r="M1002" i="1"/>
  <c r="L1002" i="1"/>
  <c r="K1002" i="1"/>
  <c r="J1002" i="1"/>
  <c r="I1002" i="1"/>
  <c r="H1002" i="1"/>
  <c r="G1002" i="1"/>
  <c r="F1002" i="1"/>
  <c r="V999" i="1"/>
  <c r="U999" i="1"/>
  <c r="T999" i="1"/>
  <c r="S999" i="1"/>
  <c r="R999" i="1"/>
  <c r="Q999" i="1"/>
  <c r="P999" i="1"/>
  <c r="O999" i="1"/>
  <c r="N999" i="1"/>
  <c r="M999" i="1"/>
  <c r="L999" i="1"/>
  <c r="K999" i="1"/>
  <c r="J999" i="1"/>
  <c r="I999" i="1"/>
  <c r="H999" i="1"/>
  <c r="G999" i="1"/>
  <c r="F999" i="1"/>
  <c r="V996" i="1"/>
  <c r="U996" i="1"/>
  <c r="T996" i="1"/>
  <c r="S996" i="1"/>
  <c r="R996" i="1"/>
  <c r="Q996" i="1"/>
  <c r="P996" i="1"/>
  <c r="O996" i="1"/>
  <c r="N996" i="1"/>
  <c r="M996" i="1"/>
  <c r="L996" i="1"/>
  <c r="K996" i="1"/>
  <c r="J996" i="1"/>
  <c r="I996" i="1"/>
  <c r="H996" i="1"/>
  <c r="G996" i="1"/>
  <c r="F996" i="1"/>
  <c r="V983" i="1"/>
  <c r="U983" i="1"/>
  <c r="T983" i="1"/>
  <c r="S983" i="1"/>
  <c r="R983" i="1"/>
  <c r="Q983" i="1"/>
  <c r="P983" i="1"/>
  <c r="O983" i="1"/>
  <c r="N983" i="1"/>
  <c r="M983" i="1"/>
  <c r="I983" i="1"/>
  <c r="V982" i="1"/>
  <c r="U982" i="1"/>
  <c r="T982" i="1"/>
  <c r="S982" i="1"/>
  <c r="R982" i="1"/>
  <c r="Q982" i="1"/>
  <c r="P982" i="1"/>
  <c r="O982" i="1"/>
  <c r="N982" i="1"/>
  <c r="M982" i="1"/>
  <c r="L982" i="1"/>
  <c r="K982" i="1"/>
  <c r="J982" i="1"/>
  <c r="I982" i="1"/>
  <c r="H982" i="1"/>
  <c r="G982" i="1"/>
  <c r="F982" i="1"/>
  <c r="V979" i="1"/>
  <c r="U979" i="1"/>
  <c r="T979" i="1"/>
  <c r="S979" i="1"/>
  <c r="R979" i="1"/>
  <c r="Q979" i="1"/>
  <c r="P979" i="1"/>
  <c r="O979" i="1"/>
  <c r="N979" i="1"/>
  <c r="M979" i="1"/>
  <c r="L979" i="1"/>
  <c r="K979" i="1"/>
  <c r="J979" i="1"/>
  <c r="I979" i="1"/>
  <c r="H979" i="1"/>
  <c r="G979" i="1"/>
  <c r="F979" i="1"/>
  <c r="V976" i="1"/>
  <c r="U976" i="1"/>
  <c r="T976" i="1"/>
  <c r="S976" i="1"/>
  <c r="R976" i="1"/>
  <c r="Q976" i="1"/>
  <c r="P976" i="1"/>
  <c r="O976" i="1"/>
  <c r="N976" i="1"/>
  <c r="M976" i="1"/>
  <c r="L976" i="1"/>
  <c r="K976" i="1"/>
  <c r="J976" i="1"/>
  <c r="I976" i="1"/>
  <c r="H976" i="1"/>
  <c r="G976" i="1"/>
  <c r="F976" i="1"/>
  <c r="V964" i="1"/>
  <c r="U964" i="1"/>
  <c r="T964" i="1"/>
  <c r="S964" i="1"/>
  <c r="R964" i="1"/>
  <c r="Q964" i="1"/>
  <c r="P964" i="1"/>
  <c r="O964" i="1"/>
  <c r="N964" i="1"/>
  <c r="M964" i="1"/>
  <c r="I964" i="1"/>
  <c r="V963" i="1"/>
  <c r="U963" i="1"/>
  <c r="T963" i="1"/>
  <c r="S963" i="1"/>
  <c r="R963" i="1"/>
  <c r="Q963" i="1"/>
  <c r="P963" i="1"/>
  <c r="O963" i="1"/>
  <c r="N963" i="1"/>
  <c r="M963" i="1"/>
  <c r="L963" i="1"/>
  <c r="K963" i="1"/>
  <c r="J963" i="1"/>
  <c r="I963" i="1"/>
  <c r="H963" i="1"/>
  <c r="G963" i="1"/>
  <c r="F962" i="1"/>
  <c r="F963" i="1" s="1"/>
  <c r="F961" i="1"/>
  <c r="V960" i="1"/>
  <c r="U960" i="1"/>
  <c r="T960" i="1"/>
  <c r="S960" i="1"/>
  <c r="R960" i="1"/>
  <c r="Q960" i="1"/>
  <c r="P960" i="1"/>
  <c r="O960" i="1"/>
  <c r="N960" i="1"/>
  <c r="M960" i="1"/>
  <c r="L960" i="1"/>
  <c r="K960" i="1"/>
  <c r="J960" i="1"/>
  <c r="I960" i="1"/>
  <c r="H960" i="1"/>
  <c r="G960" i="1"/>
  <c r="F959" i="1"/>
  <c r="F958" i="1"/>
  <c r="F960" i="1" s="1"/>
  <c r="V957" i="1"/>
  <c r="U957" i="1"/>
  <c r="T957" i="1"/>
  <c r="S957" i="1"/>
  <c r="R957" i="1"/>
  <c r="Q957" i="1"/>
  <c r="P957" i="1"/>
  <c r="O957" i="1"/>
  <c r="N957" i="1"/>
  <c r="M957" i="1"/>
  <c r="L957" i="1"/>
  <c r="K957" i="1"/>
  <c r="J957" i="1"/>
  <c r="H957" i="1"/>
  <c r="F956" i="1"/>
  <c r="F955" i="1"/>
  <c r="F957" i="1" l="1"/>
  <c r="F1221" i="1"/>
  <c r="F1223" i="1" s="1"/>
  <c r="F1099" i="1"/>
  <c r="F1100" i="1"/>
  <c r="F1102" i="1" s="1"/>
  <c r="W945" i="1"/>
  <c r="V945" i="1"/>
  <c r="U945" i="1"/>
  <c r="T945" i="1"/>
  <c r="S945" i="1"/>
  <c r="R945" i="1"/>
  <c r="Q945" i="1"/>
  <c r="P945" i="1"/>
  <c r="O945" i="1"/>
  <c r="N945" i="1"/>
  <c r="W944" i="1"/>
  <c r="V944" i="1"/>
  <c r="U944" i="1"/>
  <c r="T944" i="1"/>
  <c r="S944" i="1"/>
  <c r="R944" i="1"/>
  <c r="Q944" i="1"/>
  <c r="P944" i="1"/>
  <c r="O944" i="1"/>
  <c r="N944" i="1"/>
  <c r="M944" i="1"/>
  <c r="L944" i="1"/>
  <c r="K944" i="1"/>
  <c r="J944" i="1"/>
  <c r="I944" i="1"/>
  <c r="H944" i="1"/>
  <c r="G944" i="1"/>
  <c r="W941" i="1"/>
  <c r="V941" i="1"/>
  <c r="U941" i="1"/>
  <c r="T941" i="1"/>
  <c r="S941" i="1"/>
  <c r="R941" i="1"/>
  <c r="Q941" i="1"/>
  <c r="P941" i="1"/>
  <c r="O941" i="1"/>
  <c r="N941" i="1"/>
  <c r="M941" i="1"/>
  <c r="L941" i="1"/>
  <c r="K941" i="1"/>
  <c r="I941" i="1"/>
  <c r="H941" i="1"/>
  <c r="G941" i="1"/>
  <c r="W938" i="1"/>
  <c r="V938" i="1"/>
  <c r="U938" i="1"/>
  <c r="T938" i="1"/>
  <c r="S938" i="1"/>
  <c r="R938" i="1"/>
  <c r="Q938" i="1"/>
  <c r="P938" i="1"/>
  <c r="O938" i="1"/>
  <c r="N938" i="1"/>
  <c r="M938" i="1"/>
  <c r="L938" i="1"/>
  <c r="K938" i="1"/>
  <c r="J938" i="1"/>
  <c r="I938" i="1"/>
  <c r="H938" i="1"/>
  <c r="G938" i="1"/>
  <c r="W925" i="1"/>
  <c r="V925" i="1"/>
  <c r="U925" i="1"/>
  <c r="T925" i="1"/>
  <c r="S925" i="1"/>
  <c r="R925" i="1"/>
  <c r="P925" i="1"/>
  <c r="O925" i="1"/>
  <c r="W924" i="1"/>
  <c r="V924" i="1"/>
  <c r="U924" i="1"/>
  <c r="T924" i="1"/>
  <c r="S924" i="1"/>
  <c r="R924" i="1"/>
  <c r="P924" i="1"/>
  <c r="O924" i="1"/>
  <c r="N924" i="1"/>
  <c r="M924" i="1"/>
  <c r="L924" i="1"/>
  <c r="K924" i="1"/>
  <c r="I924" i="1"/>
  <c r="H924" i="1"/>
  <c r="G924" i="1"/>
  <c r="W921" i="1"/>
  <c r="V921" i="1"/>
  <c r="U921" i="1"/>
  <c r="T921" i="1"/>
  <c r="S921" i="1"/>
  <c r="R921" i="1"/>
  <c r="P921" i="1"/>
  <c r="O921" i="1"/>
  <c r="N921" i="1"/>
  <c r="M921" i="1"/>
  <c r="L921" i="1"/>
  <c r="K921" i="1"/>
  <c r="I921" i="1"/>
  <c r="H921" i="1"/>
  <c r="G921" i="1"/>
  <c r="W918" i="1"/>
  <c r="V918" i="1"/>
  <c r="U918" i="1"/>
  <c r="T918" i="1"/>
  <c r="S918" i="1"/>
  <c r="R918" i="1"/>
  <c r="Q918" i="1"/>
  <c r="P918" i="1"/>
  <c r="O918" i="1"/>
  <c r="N918" i="1"/>
  <c r="M918" i="1"/>
  <c r="L918" i="1"/>
  <c r="K918" i="1"/>
  <c r="I918" i="1"/>
  <c r="H918" i="1"/>
  <c r="G918" i="1"/>
  <c r="W906" i="1"/>
  <c r="V906" i="1"/>
  <c r="U906" i="1"/>
  <c r="T906" i="1"/>
  <c r="S906" i="1"/>
  <c r="R906" i="1"/>
  <c r="Q906" i="1"/>
  <c r="P906" i="1"/>
  <c r="O906" i="1"/>
  <c r="N906" i="1"/>
  <c r="W905" i="1"/>
  <c r="V905" i="1"/>
  <c r="U905" i="1"/>
  <c r="T905" i="1"/>
  <c r="S905" i="1"/>
  <c r="R905" i="1"/>
  <c r="Q905" i="1"/>
  <c r="P905" i="1"/>
  <c r="O905" i="1"/>
  <c r="N905" i="1"/>
  <c r="M905" i="1"/>
  <c r="L905" i="1"/>
  <c r="K905" i="1"/>
  <c r="J905" i="1"/>
  <c r="I905" i="1"/>
  <c r="H905" i="1"/>
  <c r="G905" i="1"/>
  <c r="W902" i="1"/>
  <c r="V902" i="1"/>
  <c r="U902" i="1"/>
  <c r="T902" i="1"/>
  <c r="S902" i="1"/>
  <c r="R902" i="1"/>
  <c r="Q902" i="1"/>
  <c r="P902" i="1"/>
  <c r="O902" i="1"/>
  <c r="N902" i="1"/>
  <c r="M902" i="1"/>
  <c r="L902" i="1"/>
  <c r="K902" i="1"/>
  <c r="J902" i="1"/>
  <c r="I902" i="1"/>
  <c r="H902" i="1"/>
  <c r="G902" i="1"/>
  <c r="W899" i="1"/>
  <c r="V899" i="1"/>
  <c r="U899" i="1"/>
  <c r="T899" i="1"/>
  <c r="S899" i="1"/>
  <c r="R899" i="1"/>
  <c r="Q899" i="1"/>
  <c r="P899" i="1"/>
  <c r="O899" i="1"/>
  <c r="N899" i="1"/>
  <c r="M899" i="1"/>
  <c r="L899" i="1"/>
  <c r="K899" i="1"/>
  <c r="J899" i="1"/>
  <c r="I899" i="1"/>
  <c r="H899" i="1"/>
  <c r="G899" i="1"/>
  <c r="W886" i="1"/>
  <c r="V886" i="1"/>
  <c r="U886" i="1"/>
  <c r="T886" i="1"/>
  <c r="S886" i="1"/>
  <c r="R886" i="1"/>
  <c r="Q886" i="1"/>
  <c r="P886" i="1"/>
  <c r="O886" i="1"/>
  <c r="N886" i="1"/>
  <c r="W885" i="1"/>
  <c r="V885" i="1"/>
  <c r="U885" i="1"/>
  <c r="T885" i="1"/>
  <c r="S885" i="1"/>
  <c r="R885" i="1"/>
  <c r="Q885" i="1"/>
  <c r="P885" i="1"/>
  <c r="O885" i="1"/>
  <c r="N885" i="1"/>
  <c r="M885" i="1"/>
  <c r="L885" i="1"/>
  <c r="K885" i="1"/>
  <c r="I885" i="1"/>
  <c r="H885" i="1"/>
  <c r="W882" i="1"/>
  <c r="V882" i="1"/>
  <c r="U882" i="1"/>
  <c r="T882" i="1"/>
  <c r="S882" i="1"/>
  <c r="R882" i="1"/>
  <c r="Q882" i="1"/>
  <c r="P882" i="1"/>
  <c r="O882" i="1"/>
  <c r="N882" i="1"/>
  <c r="M882" i="1"/>
  <c r="L882" i="1"/>
  <c r="K882" i="1"/>
  <c r="I882" i="1"/>
  <c r="H882" i="1"/>
  <c r="W879" i="1"/>
  <c r="V879" i="1"/>
  <c r="U879" i="1"/>
  <c r="T879" i="1"/>
  <c r="S879" i="1"/>
  <c r="R879" i="1"/>
  <c r="Q879" i="1"/>
  <c r="P879" i="1"/>
  <c r="O879" i="1"/>
  <c r="N879" i="1"/>
  <c r="M879" i="1"/>
  <c r="L879" i="1"/>
  <c r="K879" i="1"/>
  <c r="I879" i="1"/>
  <c r="H879" i="1"/>
  <c r="G879" i="1"/>
  <c r="W866" i="1"/>
  <c r="V866" i="1"/>
  <c r="U866" i="1"/>
  <c r="T866" i="1"/>
  <c r="S866" i="1"/>
  <c r="R866" i="1"/>
  <c r="Q866" i="1"/>
  <c r="P866" i="1"/>
  <c r="O866" i="1"/>
  <c r="N866" i="1"/>
  <c r="G865" i="1"/>
  <c r="G862" i="1"/>
  <c r="G859" i="1"/>
  <c r="W846" i="1"/>
  <c r="V846" i="1"/>
  <c r="U846" i="1"/>
  <c r="T846" i="1"/>
  <c r="S846" i="1"/>
  <c r="R846" i="1"/>
  <c r="Q846" i="1"/>
  <c r="P846" i="1"/>
  <c r="O846" i="1"/>
  <c r="N846" i="1"/>
  <c r="G845" i="1"/>
  <c r="G842" i="1"/>
  <c r="W826" i="1"/>
  <c r="V826" i="1"/>
  <c r="U826" i="1"/>
  <c r="T826" i="1"/>
  <c r="S826" i="1"/>
  <c r="R826" i="1"/>
  <c r="Q826" i="1"/>
  <c r="P826" i="1"/>
  <c r="O826" i="1"/>
  <c r="N826" i="1"/>
  <c r="W806" i="1"/>
  <c r="V806" i="1"/>
  <c r="U806" i="1"/>
  <c r="T806" i="1"/>
  <c r="S806" i="1"/>
  <c r="R806" i="1"/>
  <c r="Q806" i="1"/>
  <c r="P806" i="1"/>
  <c r="O806" i="1"/>
  <c r="N806" i="1"/>
  <c r="G805" i="1"/>
  <c r="G799" i="1"/>
  <c r="W787" i="1"/>
  <c r="V787" i="1"/>
  <c r="U787" i="1"/>
  <c r="T787" i="1"/>
  <c r="S787" i="1"/>
  <c r="R787" i="1"/>
  <c r="Q787" i="1"/>
  <c r="P787" i="1"/>
  <c r="O787" i="1"/>
  <c r="N787" i="1"/>
  <c r="W769" i="1" l="1"/>
  <c r="V769" i="1"/>
  <c r="U769" i="1"/>
  <c r="T769" i="1"/>
  <c r="S769" i="1"/>
  <c r="R769" i="1"/>
  <c r="Q769" i="1"/>
  <c r="P769" i="1"/>
  <c r="O769" i="1"/>
  <c r="N768" i="1"/>
  <c r="L768" i="1"/>
  <c r="G767" i="1"/>
  <c r="G768" i="1" s="1"/>
  <c r="G766" i="1"/>
  <c r="G764" i="1"/>
  <c r="G763" i="1"/>
  <c r="N762" i="1"/>
  <c r="L762" i="1"/>
  <c r="G761" i="1"/>
  <c r="G760" i="1"/>
  <c r="W749" i="1"/>
  <c r="V749" i="1"/>
  <c r="U749" i="1"/>
  <c r="T749" i="1"/>
  <c r="S749" i="1"/>
  <c r="R749" i="1"/>
  <c r="Q749" i="1"/>
  <c r="P749" i="1"/>
  <c r="O749" i="1"/>
  <c r="N749" i="1"/>
  <c r="Q748" i="1"/>
  <c r="N748" i="1"/>
  <c r="J748" i="1"/>
  <c r="G747" i="1"/>
  <c r="G746" i="1"/>
  <c r="G744" i="1"/>
  <c r="G743" i="1"/>
  <c r="Q742" i="1"/>
  <c r="N742" i="1"/>
  <c r="J742" i="1"/>
  <c r="G742" i="1"/>
  <c r="G741" i="1"/>
  <c r="G740" i="1"/>
  <c r="W729" i="1"/>
  <c r="V729" i="1"/>
  <c r="U729" i="1"/>
  <c r="T729" i="1"/>
  <c r="S729" i="1"/>
  <c r="R729" i="1"/>
  <c r="Q729" i="1"/>
  <c r="P729" i="1"/>
  <c r="O729" i="1"/>
  <c r="N729" i="1"/>
  <c r="Q728" i="1"/>
  <c r="L728" i="1"/>
  <c r="J728" i="1"/>
  <c r="G727" i="1"/>
  <c r="G726" i="1"/>
  <c r="G724" i="1"/>
  <c r="G723" i="1"/>
  <c r="Q722" i="1"/>
  <c r="L722" i="1"/>
  <c r="J722" i="1"/>
  <c r="G721" i="1"/>
  <c r="G720" i="1"/>
  <c r="W709" i="1"/>
  <c r="V709" i="1"/>
  <c r="U709" i="1"/>
  <c r="T709" i="1"/>
  <c r="S709" i="1"/>
  <c r="R709" i="1"/>
  <c r="Q709" i="1"/>
  <c r="P709" i="1"/>
  <c r="O709" i="1"/>
  <c r="N709" i="1"/>
  <c r="K708" i="1"/>
  <c r="G707" i="1"/>
  <c r="G706" i="1"/>
  <c r="G704" i="1"/>
  <c r="G703" i="1"/>
  <c r="K702" i="1"/>
  <c r="G701" i="1"/>
  <c r="G700" i="1"/>
  <c r="W689" i="1"/>
  <c r="V689" i="1"/>
  <c r="U689" i="1"/>
  <c r="T689" i="1"/>
  <c r="S689" i="1"/>
  <c r="R689" i="1"/>
  <c r="Q689" i="1"/>
  <c r="P689" i="1"/>
  <c r="O689" i="1"/>
  <c r="N689" i="1"/>
  <c r="J688" i="1"/>
  <c r="G687" i="1"/>
  <c r="G686" i="1"/>
  <c r="G684" i="1"/>
  <c r="G683" i="1"/>
  <c r="J682" i="1"/>
  <c r="G681" i="1"/>
  <c r="G682" i="1" s="1"/>
  <c r="G680" i="1"/>
  <c r="W670" i="1"/>
  <c r="V670" i="1"/>
  <c r="U670" i="1"/>
  <c r="T670" i="1"/>
  <c r="S670" i="1"/>
  <c r="R670" i="1"/>
  <c r="Q670" i="1"/>
  <c r="P670" i="1"/>
  <c r="O670" i="1"/>
  <c r="N670" i="1"/>
  <c r="Q669" i="1"/>
  <c r="N669" i="1"/>
  <c r="L669" i="1"/>
  <c r="J669" i="1"/>
  <c r="G668" i="1"/>
  <c r="G667" i="1"/>
  <c r="H666" i="1"/>
  <c r="G665" i="1"/>
  <c r="G664" i="1"/>
  <c r="Q663" i="1"/>
  <c r="N663" i="1"/>
  <c r="L663" i="1"/>
  <c r="J663" i="1"/>
  <c r="H663" i="1"/>
  <c r="G662" i="1"/>
  <c r="G661" i="1"/>
  <c r="G666" i="1" l="1"/>
  <c r="G722" i="1"/>
  <c r="G769" i="1"/>
  <c r="G702" i="1"/>
  <c r="G748" i="1"/>
  <c r="G663" i="1"/>
  <c r="G688" i="1"/>
  <c r="G762" i="1"/>
  <c r="G708" i="1"/>
  <c r="G728" i="1"/>
  <c r="G669" i="1"/>
  <c r="G456" i="1" l="1"/>
  <c r="H456" i="1"/>
  <c r="I456" i="1"/>
  <c r="J456" i="1"/>
  <c r="G457" i="1"/>
  <c r="H457" i="1"/>
  <c r="I457" i="1"/>
  <c r="J457" i="1"/>
  <c r="G458" i="1"/>
  <c r="H458" i="1"/>
  <c r="I458" i="1"/>
  <c r="J458" i="1"/>
  <c r="G459" i="1"/>
  <c r="H459" i="1"/>
  <c r="I459" i="1"/>
  <c r="J459" i="1"/>
  <c r="G460" i="1"/>
  <c r="H460" i="1"/>
  <c r="I460" i="1"/>
  <c r="J460" i="1"/>
  <c r="G461" i="1"/>
  <c r="H461" i="1"/>
  <c r="I461" i="1"/>
  <c r="J461" i="1"/>
  <c r="G462" i="1"/>
  <c r="H462" i="1"/>
  <c r="I462" i="1"/>
  <c r="J462" i="1"/>
  <c r="G463" i="1"/>
  <c r="H463" i="1"/>
  <c r="I463" i="1"/>
  <c r="J463" i="1"/>
  <c r="G464" i="1"/>
  <c r="H464" i="1"/>
  <c r="I464" i="1"/>
  <c r="J464" i="1"/>
  <c r="G465" i="1"/>
  <c r="H465" i="1"/>
  <c r="I465" i="1"/>
  <c r="J465" i="1"/>
  <c r="F233" i="1" l="1"/>
  <c r="G233" i="1"/>
  <c r="H233" i="1"/>
  <c r="I233" i="1"/>
  <c r="J233" i="1"/>
  <c r="K233" i="1"/>
  <c r="F234" i="1"/>
  <c r="G234" i="1"/>
  <c r="H234" i="1"/>
  <c r="I234" i="1"/>
  <c r="J234" i="1"/>
  <c r="K234" i="1"/>
  <c r="F235" i="1"/>
  <c r="G235" i="1"/>
  <c r="H235" i="1"/>
  <c r="I235" i="1"/>
  <c r="J235" i="1"/>
  <c r="K235" i="1"/>
  <c r="F236" i="1"/>
  <c r="G236" i="1"/>
  <c r="H236" i="1"/>
  <c r="I236" i="1"/>
  <c r="J236" i="1"/>
  <c r="K236" i="1"/>
  <c r="F237" i="1"/>
  <c r="G237" i="1"/>
  <c r="H237" i="1"/>
  <c r="I237" i="1"/>
  <c r="J237" i="1"/>
  <c r="K237" i="1"/>
  <c r="F238" i="1"/>
  <c r="G238" i="1"/>
  <c r="H238" i="1"/>
  <c r="I238" i="1"/>
  <c r="J238" i="1"/>
  <c r="K238" i="1"/>
  <c r="F239" i="1"/>
  <c r="G239" i="1"/>
  <c r="H239" i="1"/>
  <c r="I239" i="1"/>
  <c r="J239" i="1"/>
  <c r="K239" i="1"/>
  <c r="F240" i="1"/>
  <c r="G240" i="1"/>
  <c r="H240" i="1"/>
  <c r="I240" i="1"/>
  <c r="J240" i="1"/>
  <c r="K240" i="1"/>
  <c r="F241" i="1"/>
  <c r="G241" i="1"/>
  <c r="H241" i="1"/>
  <c r="I241" i="1"/>
  <c r="J241" i="1"/>
  <c r="K241" i="1"/>
  <c r="F242" i="1"/>
  <c r="G242" i="1"/>
  <c r="H242" i="1"/>
  <c r="I242" i="1"/>
  <c r="J242" i="1"/>
  <c r="K242" i="1"/>
  <c r="G396" i="1" l="1"/>
  <c r="H396" i="1"/>
  <c r="I396" i="1"/>
  <c r="J396" i="1"/>
  <c r="K396" i="1"/>
  <c r="L396" i="1"/>
  <c r="M396" i="1"/>
  <c r="N396" i="1"/>
  <c r="O396" i="1"/>
  <c r="P396" i="1"/>
  <c r="Q396" i="1"/>
  <c r="G397" i="1"/>
  <c r="H397" i="1"/>
  <c r="I397" i="1"/>
  <c r="J397" i="1"/>
  <c r="K397" i="1"/>
  <c r="L397" i="1"/>
  <c r="M397" i="1"/>
  <c r="N397" i="1"/>
  <c r="O397" i="1"/>
  <c r="P397" i="1"/>
  <c r="Q397" i="1"/>
  <c r="G398" i="1"/>
  <c r="H398" i="1"/>
  <c r="I398" i="1"/>
  <c r="J398" i="1"/>
  <c r="K398" i="1"/>
  <c r="L398" i="1"/>
  <c r="M398" i="1"/>
  <c r="N398" i="1"/>
  <c r="O398" i="1"/>
  <c r="P398" i="1"/>
  <c r="Q398" i="1"/>
  <c r="G399" i="1"/>
  <c r="H399" i="1"/>
  <c r="I399" i="1"/>
  <c r="J399" i="1"/>
  <c r="K399" i="1"/>
  <c r="L399" i="1"/>
  <c r="M399" i="1"/>
  <c r="N399" i="1"/>
  <c r="O399" i="1"/>
  <c r="P399" i="1"/>
  <c r="Q399" i="1"/>
  <c r="G400" i="1"/>
  <c r="H400" i="1"/>
  <c r="I400" i="1"/>
  <c r="J400" i="1"/>
  <c r="K400" i="1"/>
  <c r="L400" i="1"/>
  <c r="M400" i="1"/>
  <c r="N400" i="1"/>
  <c r="O400" i="1"/>
  <c r="P400" i="1"/>
  <c r="Q400" i="1"/>
  <c r="G401" i="1"/>
  <c r="H401" i="1"/>
  <c r="I401" i="1"/>
  <c r="J401" i="1"/>
  <c r="K401" i="1"/>
  <c r="L401" i="1"/>
  <c r="M401" i="1"/>
  <c r="N401" i="1"/>
  <c r="O401" i="1"/>
  <c r="P401" i="1"/>
  <c r="Q401" i="1"/>
  <c r="G402" i="1"/>
  <c r="H402" i="1"/>
  <c r="I402" i="1"/>
  <c r="J402" i="1"/>
  <c r="K402" i="1"/>
  <c r="L402" i="1"/>
  <c r="M402" i="1"/>
  <c r="N402" i="1"/>
  <c r="O402" i="1"/>
  <c r="P402" i="1"/>
  <c r="Q402" i="1"/>
  <c r="G403" i="1"/>
  <c r="H403" i="1"/>
  <c r="I403" i="1"/>
  <c r="J403" i="1"/>
  <c r="K403" i="1"/>
  <c r="L403" i="1"/>
  <c r="M403" i="1"/>
  <c r="N403" i="1"/>
  <c r="O403" i="1"/>
  <c r="P403" i="1"/>
  <c r="Q403" i="1"/>
  <c r="G404" i="1"/>
  <c r="H404" i="1"/>
  <c r="I404" i="1"/>
  <c r="J404" i="1"/>
  <c r="K404" i="1"/>
  <c r="L404" i="1"/>
  <c r="M404" i="1"/>
  <c r="N404" i="1"/>
  <c r="O404" i="1"/>
  <c r="P404" i="1"/>
  <c r="Q404" i="1"/>
  <c r="G405" i="1"/>
  <c r="H405" i="1"/>
  <c r="I405" i="1"/>
  <c r="J405" i="1"/>
  <c r="K405" i="1"/>
  <c r="L405" i="1"/>
  <c r="M405" i="1"/>
  <c r="N405" i="1"/>
  <c r="O405" i="1"/>
  <c r="P405" i="1"/>
  <c r="Q405" i="1"/>
  <c r="V218" i="1" l="1"/>
  <c r="U218" i="1"/>
  <c r="T218" i="1"/>
  <c r="S218" i="1"/>
  <c r="R218" i="1"/>
  <c r="Q218" i="1"/>
  <c r="P218" i="1"/>
  <c r="O218" i="1"/>
  <c r="N218" i="1"/>
  <c r="M218" i="1"/>
  <c r="L218" i="1"/>
  <c r="K218" i="1"/>
  <c r="J218" i="1"/>
  <c r="V217" i="1"/>
  <c r="V219" i="1" s="1"/>
  <c r="U217" i="1"/>
  <c r="U219" i="1" s="1"/>
  <c r="T217" i="1"/>
  <c r="T219" i="1" s="1"/>
  <c r="S217" i="1"/>
  <c r="S219" i="1" s="1"/>
  <c r="R217" i="1"/>
  <c r="R219" i="1" s="1"/>
  <c r="Q217" i="1"/>
  <c r="Q219" i="1" s="1"/>
  <c r="P217" i="1"/>
  <c r="P219" i="1" s="1"/>
  <c r="O217" i="1"/>
  <c r="O219" i="1" s="1"/>
  <c r="N217" i="1"/>
  <c r="N219" i="1" s="1"/>
  <c r="M217" i="1"/>
  <c r="M219" i="1" s="1"/>
  <c r="L217" i="1"/>
  <c r="L219" i="1" s="1"/>
  <c r="K217" i="1"/>
  <c r="K219" i="1" s="1"/>
  <c r="J217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V214" i="1"/>
  <c r="V216" i="1" s="1"/>
  <c r="U214" i="1"/>
  <c r="U216" i="1" s="1"/>
  <c r="T214" i="1"/>
  <c r="T216" i="1" s="1"/>
  <c r="S214" i="1"/>
  <c r="S216" i="1" s="1"/>
  <c r="R214" i="1"/>
  <c r="R216" i="1" s="1"/>
  <c r="Q214" i="1"/>
  <c r="Q216" i="1" s="1"/>
  <c r="P214" i="1"/>
  <c r="P216" i="1" s="1"/>
  <c r="O214" i="1"/>
  <c r="O216" i="1" s="1"/>
  <c r="N214" i="1"/>
  <c r="N216" i="1" s="1"/>
  <c r="M214" i="1"/>
  <c r="M216" i="1" s="1"/>
  <c r="L214" i="1"/>
  <c r="L216" i="1" s="1"/>
  <c r="K214" i="1"/>
  <c r="K216" i="1" s="1"/>
  <c r="J214" i="1"/>
  <c r="J216" i="1" s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V211" i="1"/>
  <c r="V220" i="1" s="1"/>
  <c r="U211" i="1"/>
  <c r="U213" i="1" s="1"/>
  <c r="T211" i="1"/>
  <c r="T220" i="1" s="1"/>
  <c r="S211" i="1"/>
  <c r="S220" i="1" s="1"/>
  <c r="R211" i="1"/>
  <c r="R220" i="1" s="1"/>
  <c r="Q211" i="1"/>
  <c r="Q213" i="1" s="1"/>
  <c r="P211" i="1"/>
  <c r="P213" i="1" s="1"/>
  <c r="O211" i="1"/>
  <c r="O220" i="1" s="1"/>
  <c r="N211" i="1"/>
  <c r="N220" i="1" s="1"/>
  <c r="M211" i="1"/>
  <c r="M213" i="1" s="1"/>
  <c r="L211" i="1"/>
  <c r="L213" i="1" s="1"/>
  <c r="K211" i="1"/>
  <c r="K213" i="1" s="1"/>
  <c r="J211" i="1"/>
  <c r="J220" i="1" s="1"/>
  <c r="N213" i="1" l="1"/>
  <c r="V213" i="1"/>
  <c r="O213" i="1"/>
  <c r="K220" i="1"/>
  <c r="J213" i="1"/>
  <c r="R213" i="1"/>
  <c r="S213" i="1"/>
  <c r="L220" i="1"/>
  <c r="P220" i="1"/>
  <c r="T213" i="1"/>
  <c r="J219" i="1"/>
  <c r="M220" i="1"/>
  <c r="Q220" i="1"/>
  <c r="U220" i="1"/>
  <c r="F293" i="1" l="1"/>
  <c r="G293" i="1"/>
  <c r="H293" i="1"/>
  <c r="I293" i="1"/>
  <c r="F294" i="1"/>
  <c r="G294" i="1"/>
  <c r="H294" i="1"/>
  <c r="I294" i="1"/>
  <c r="F295" i="1"/>
  <c r="G295" i="1"/>
  <c r="H295" i="1"/>
  <c r="I295" i="1"/>
  <c r="F296" i="1"/>
  <c r="G296" i="1"/>
  <c r="H296" i="1"/>
  <c r="I296" i="1"/>
  <c r="F297" i="1"/>
  <c r="G297" i="1"/>
  <c r="H297" i="1"/>
  <c r="I297" i="1"/>
  <c r="F298" i="1"/>
  <c r="G298" i="1"/>
  <c r="H298" i="1"/>
  <c r="I298" i="1"/>
  <c r="F299" i="1"/>
  <c r="G299" i="1"/>
  <c r="H299" i="1"/>
  <c r="I299" i="1"/>
  <c r="F300" i="1"/>
  <c r="G300" i="1"/>
  <c r="H300" i="1"/>
  <c r="I300" i="1"/>
  <c r="F301" i="1"/>
  <c r="G301" i="1"/>
  <c r="H301" i="1"/>
  <c r="I301" i="1"/>
  <c r="F302" i="1"/>
  <c r="G302" i="1"/>
  <c r="H302" i="1"/>
  <c r="I302" i="1"/>
  <c r="F192" i="1" l="1"/>
  <c r="G192" i="1"/>
  <c r="H192" i="1"/>
  <c r="I192" i="1"/>
  <c r="F193" i="1"/>
  <c r="G193" i="1"/>
  <c r="H193" i="1"/>
  <c r="I193" i="1"/>
  <c r="F194" i="1"/>
  <c r="G194" i="1"/>
  <c r="H194" i="1"/>
  <c r="I194" i="1"/>
  <c r="F195" i="1"/>
  <c r="G195" i="1"/>
  <c r="H195" i="1"/>
  <c r="I195" i="1"/>
  <c r="F196" i="1"/>
  <c r="G196" i="1"/>
  <c r="H196" i="1"/>
  <c r="I196" i="1"/>
  <c r="F197" i="1"/>
  <c r="G197" i="1"/>
  <c r="H197" i="1"/>
  <c r="I197" i="1"/>
  <c r="F198" i="1"/>
  <c r="G198" i="1"/>
  <c r="H198" i="1"/>
  <c r="I198" i="1"/>
  <c r="F199" i="1"/>
  <c r="G199" i="1"/>
  <c r="H199" i="1"/>
  <c r="I199" i="1"/>
  <c r="F200" i="1"/>
  <c r="G200" i="1"/>
  <c r="H200" i="1"/>
  <c r="I200" i="1"/>
  <c r="F201" i="1"/>
  <c r="G201" i="1"/>
  <c r="H201" i="1"/>
  <c r="I201" i="1"/>
  <c r="G436" i="1" l="1"/>
  <c r="H436" i="1"/>
  <c r="I436" i="1"/>
  <c r="J436" i="1"/>
  <c r="G437" i="1"/>
  <c r="H437" i="1"/>
  <c r="I437" i="1"/>
  <c r="J437" i="1"/>
  <c r="G438" i="1"/>
  <c r="H438" i="1"/>
  <c r="I438" i="1"/>
  <c r="J438" i="1"/>
  <c r="G439" i="1"/>
  <c r="H439" i="1"/>
  <c r="I439" i="1"/>
  <c r="J439" i="1"/>
  <c r="G440" i="1"/>
  <c r="H440" i="1"/>
  <c r="I440" i="1"/>
  <c r="J440" i="1"/>
  <c r="G441" i="1"/>
  <c r="H441" i="1"/>
  <c r="I441" i="1"/>
  <c r="J441" i="1"/>
  <c r="G442" i="1"/>
  <c r="H442" i="1"/>
  <c r="I442" i="1"/>
  <c r="J442" i="1"/>
  <c r="G443" i="1"/>
  <c r="H443" i="1"/>
  <c r="I443" i="1"/>
  <c r="J443" i="1"/>
  <c r="G444" i="1"/>
  <c r="H444" i="1"/>
  <c r="I444" i="1"/>
  <c r="J444" i="1"/>
  <c r="G445" i="1"/>
  <c r="H445" i="1"/>
  <c r="I445" i="1"/>
  <c r="J445" i="1"/>
  <c r="F275" i="1" l="1"/>
  <c r="G275" i="1"/>
  <c r="H275" i="1"/>
  <c r="I275" i="1"/>
  <c r="F276" i="1"/>
  <c r="G276" i="1"/>
  <c r="H276" i="1"/>
  <c r="I276" i="1"/>
  <c r="F277" i="1"/>
  <c r="G277" i="1"/>
  <c r="H277" i="1"/>
  <c r="I277" i="1"/>
  <c r="F278" i="1"/>
  <c r="G278" i="1"/>
  <c r="H278" i="1"/>
  <c r="I278" i="1"/>
  <c r="F279" i="1"/>
  <c r="G279" i="1"/>
  <c r="H279" i="1"/>
  <c r="I279" i="1"/>
  <c r="F280" i="1"/>
  <c r="G280" i="1"/>
  <c r="H280" i="1"/>
  <c r="I280" i="1"/>
  <c r="F281" i="1"/>
  <c r="G281" i="1"/>
  <c r="H281" i="1"/>
  <c r="I281" i="1"/>
  <c r="F282" i="1"/>
  <c r="G282" i="1"/>
  <c r="H282" i="1"/>
  <c r="I282" i="1"/>
  <c r="F283" i="1"/>
  <c r="G283" i="1"/>
  <c r="H283" i="1"/>
  <c r="I283" i="1"/>
  <c r="F284" i="1"/>
  <c r="G284" i="1"/>
  <c r="H284" i="1"/>
  <c r="I284" i="1"/>
  <c r="G591" i="1" l="1"/>
  <c r="H591" i="1"/>
  <c r="I591" i="1"/>
  <c r="J591" i="1"/>
  <c r="K591" i="1"/>
  <c r="L591" i="1"/>
  <c r="M591" i="1"/>
  <c r="N591" i="1"/>
  <c r="G592" i="1"/>
  <c r="H592" i="1"/>
  <c r="I592" i="1"/>
  <c r="J592" i="1"/>
  <c r="K592" i="1"/>
  <c r="L592" i="1"/>
  <c r="M592" i="1"/>
  <c r="N592" i="1"/>
  <c r="G593" i="1"/>
  <c r="H593" i="1"/>
  <c r="I593" i="1"/>
  <c r="J593" i="1"/>
  <c r="K593" i="1"/>
  <c r="L593" i="1"/>
  <c r="M593" i="1"/>
  <c r="N593" i="1"/>
  <c r="G594" i="1"/>
  <c r="H594" i="1"/>
  <c r="I594" i="1"/>
  <c r="J594" i="1"/>
  <c r="K594" i="1"/>
  <c r="L594" i="1"/>
  <c r="M594" i="1"/>
  <c r="N594" i="1"/>
  <c r="G595" i="1"/>
  <c r="H595" i="1"/>
  <c r="I595" i="1"/>
  <c r="J595" i="1"/>
  <c r="K595" i="1"/>
  <c r="L595" i="1"/>
  <c r="M595" i="1"/>
  <c r="N595" i="1"/>
  <c r="G596" i="1"/>
  <c r="H596" i="1"/>
  <c r="I596" i="1"/>
  <c r="J596" i="1"/>
  <c r="K596" i="1"/>
  <c r="L596" i="1"/>
  <c r="M596" i="1"/>
  <c r="N596" i="1"/>
  <c r="G597" i="1"/>
  <c r="H597" i="1"/>
  <c r="I597" i="1"/>
  <c r="J597" i="1"/>
  <c r="K597" i="1"/>
  <c r="L597" i="1"/>
  <c r="M597" i="1"/>
  <c r="N597" i="1"/>
  <c r="G598" i="1"/>
  <c r="H598" i="1"/>
  <c r="I598" i="1"/>
  <c r="J598" i="1"/>
  <c r="K598" i="1"/>
  <c r="L598" i="1"/>
  <c r="M598" i="1"/>
  <c r="N598" i="1"/>
  <c r="G599" i="1"/>
  <c r="H599" i="1"/>
  <c r="I599" i="1"/>
  <c r="J599" i="1"/>
  <c r="K599" i="1"/>
  <c r="L599" i="1"/>
  <c r="M599" i="1"/>
  <c r="N599" i="1"/>
  <c r="G600" i="1"/>
  <c r="H600" i="1"/>
  <c r="I600" i="1"/>
  <c r="J600" i="1"/>
  <c r="K600" i="1"/>
  <c r="L600" i="1"/>
  <c r="M600" i="1"/>
  <c r="N600" i="1"/>
  <c r="G613" i="1" l="1"/>
  <c r="H613" i="1"/>
  <c r="I613" i="1"/>
  <c r="J613" i="1"/>
  <c r="G614" i="1"/>
  <c r="H614" i="1"/>
  <c r="I614" i="1"/>
  <c r="J614" i="1"/>
  <c r="G615" i="1"/>
  <c r="H615" i="1"/>
  <c r="I615" i="1"/>
  <c r="J615" i="1"/>
  <c r="G616" i="1"/>
  <c r="H616" i="1"/>
  <c r="I616" i="1"/>
  <c r="J616" i="1"/>
  <c r="G617" i="1"/>
  <c r="H617" i="1"/>
  <c r="I617" i="1"/>
  <c r="J617" i="1"/>
  <c r="G618" i="1"/>
  <c r="H618" i="1"/>
  <c r="I618" i="1"/>
  <c r="J618" i="1"/>
  <c r="G619" i="1"/>
  <c r="H619" i="1"/>
  <c r="I619" i="1"/>
  <c r="J619" i="1"/>
  <c r="G620" i="1"/>
  <c r="H620" i="1"/>
  <c r="I620" i="1"/>
  <c r="J620" i="1"/>
  <c r="G621" i="1"/>
  <c r="H621" i="1"/>
  <c r="I621" i="1"/>
  <c r="J621" i="1"/>
  <c r="G622" i="1"/>
  <c r="H622" i="1"/>
  <c r="I622" i="1"/>
  <c r="J622" i="1"/>
  <c r="F169" i="1" l="1"/>
  <c r="G169" i="1"/>
  <c r="H169" i="1"/>
  <c r="I169" i="1"/>
  <c r="F170" i="1"/>
  <c r="G170" i="1"/>
  <c r="H170" i="1"/>
  <c r="I170" i="1"/>
  <c r="F171" i="1"/>
  <c r="G171" i="1"/>
  <c r="H171" i="1"/>
  <c r="I171" i="1"/>
  <c r="F172" i="1"/>
  <c r="G172" i="1"/>
  <c r="H172" i="1"/>
  <c r="I172" i="1"/>
  <c r="F173" i="1"/>
  <c r="G173" i="1"/>
  <c r="H173" i="1"/>
  <c r="I173" i="1"/>
  <c r="F174" i="1"/>
  <c r="G174" i="1"/>
  <c r="H174" i="1"/>
  <c r="I174" i="1"/>
  <c r="F175" i="1"/>
  <c r="G175" i="1"/>
  <c r="H175" i="1"/>
  <c r="I175" i="1"/>
  <c r="F176" i="1"/>
  <c r="G176" i="1"/>
  <c r="H176" i="1"/>
  <c r="I176" i="1"/>
  <c r="F177" i="1"/>
  <c r="G177" i="1"/>
  <c r="H177" i="1"/>
  <c r="I177" i="1"/>
  <c r="F178" i="1"/>
  <c r="G178" i="1"/>
  <c r="H178" i="1"/>
  <c r="I178" i="1"/>
  <c r="G416" i="1" l="1"/>
  <c r="H416" i="1"/>
  <c r="I416" i="1"/>
  <c r="J416" i="1"/>
  <c r="K416" i="1"/>
  <c r="L416" i="1"/>
  <c r="M416" i="1"/>
  <c r="N416" i="1"/>
  <c r="O416" i="1"/>
  <c r="P416" i="1"/>
  <c r="Q416" i="1"/>
  <c r="G417" i="1"/>
  <c r="H417" i="1"/>
  <c r="I417" i="1"/>
  <c r="J417" i="1"/>
  <c r="K417" i="1"/>
  <c r="L417" i="1"/>
  <c r="M417" i="1"/>
  <c r="N417" i="1"/>
  <c r="O417" i="1"/>
  <c r="P417" i="1"/>
  <c r="Q417" i="1"/>
  <c r="G418" i="1"/>
  <c r="H418" i="1"/>
  <c r="I418" i="1"/>
  <c r="J418" i="1"/>
  <c r="K418" i="1"/>
  <c r="L418" i="1"/>
  <c r="M418" i="1"/>
  <c r="N418" i="1"/>
  <c r="O418" i="1"/>
  <c r="P418" i="1"/>
  <c r="Q418" i="1"/>
  <c r="G419" i="1"/>
  <c r="H419" i="1"/>
  <c r="I419" i="1"/>
  <c r="J419" i="1"/>
  <c r="K419" i="1"/>
  <c r="L419" i="1"/>
  <c r="M419" i="1"/>
  <c r="N419" i="1"/>
  <c r="O419" i="1"/>
  <c r="P419" i="1"/>
  <c r="Q419" i="1"/>
  <c r="G420" i="1"/>
  <c r="H420" i="1"/>
  <c r="I420" i="1"/>
  <c r="J420" i="1"/>
  <c r="K420" i="1"/>
  <c r="L420" i="1"/>
  <c r="M420" i="1"/>
  <c r="N420" i="1"/>
  <c r="O420" i="1"/>
  <c r="P420" i="1"/>
  <c r="Q420" i="1"/>
  <c r="G421" i="1"/>
  <c r="H421" i="1"/>
  <c r="I421" i="1"/>
  <c r="J421" i="1"/>
  <c r="K421" i="1"/>
  <c r="L421" i="1"/>
  <c r="M421" i="1"/>
  <c r="N421" i="1"/>
  <c r="O421" i="1"/>
  <c r="P421" i="1"/>
  <c r="Q421" i="1"/>
  <c r="G422" i="1"/>
  <c r="H422" i="1"/>
  <c r="I422" i="1"/>
  <c r="J422" i="1"/>
  <c r="K422" i="1"/>
  <c r="L422" i="1"/>
  <c r="M422" i="1"/>
  <c r="N422" i="1"/>
  <c r="O422" i="1"/>
  <c r="P422" i="1"/>
  <c r="Q422" i="1"/>
  <c r="G423" i="1"/>
  <c r="H423" i="1"/>
  <c r="I423" i="1"/>
  <c r="J423" i="1"/>
  <c r="K423" i="1"/>
  <c r="L423" i="1"/>
  <c r="M423" i="1"/>
  <c r="N423" i="1"/>
  <c r="O423" i="1"/>
  <c r="P423" i="1"/>
  <c r="Q423" i="1"/>
  <c r="G424" i="1"/>
  <c r="H424" i="1"/>
  <c r="I424" i="1"/>
  <c r="J424" i="1"/>
  <c r="K424" i="1"/>
  <c r="L424" i="1"/>
  <c r="M424" i="1"/>
  <c r="N424" i="1"/>
  <c r="O424" i="1"/>
  <c r="P424" i="1"/>
  <c r="Q424" i="1"/>
  <c r="G425" i="1"/>
  <c r="H425" i="1"/>
  <c r="I425" i="1"/>
  <c r="J425" i="1"/>
  <c r="K425" i="1"/>
  <c r="L425" i="1"/>
  <c r="M425" i="1"/>
  <c r="N425" i="1"/>
  <c r="O425" i="1"/>
  <c r="P425" i="1"/>
  <c r="Q425" i="1"/>
  <c r="G356" i="1" l="1"/>
  <c r="H356" i="1"/>
  <c r="I356" i="1"/>
  <c r="J356" i="1"/>
  <c r="K356" i="1"/>
  <c r="L356" i="1"/>
  <c r="M356" i="1"/>
  <c r="N356" i="1"/>
  <c r="O356" i="1"/>
  <c r="P356" i="1"/>
  <c r="Q356" i="1"/>
  <c r="G357" i="1"/>
  <c r="H357" i="1"/>
  <c r="I357" i="1"/>
  <c r="J357" i="1"/>
  <c r="K357" i="1"/>
  <c r="L357" i="1"/>
  <c r="M357" i="1"/>
  <c r="N357" i="1"/>
  <c r="O357" i="1"/>
  <c r="P357" i="1"/>
  <c r="Q357" i="1"/>
  <c r="G358" i="1"/>
  <c r="H358" i="1"/>
  <c r="I358" i="1"/>
  <c r="J358" i="1"/>
  <c r="K358" i="1"/>
  <c r="L358" i="1"/>
  <c r="M358" i="1"/>
  <c r="N358" i="1"/>
  <c r="O358" i="1"/>
  <c r="P358" i="1"/>
  <c r="Q358" i="1"/>
  <c r="G359" i="1"/>
  <c r="H359" i="1"/>
  <c r="I359" i="1"/>
  <c r="J359" i="1"/>
  <c r="K359" i="1"/>
  <c r="L359" i="1"/>
  <c r="M359" i="1"/>
  <c r="N359" i="1"/>
  <c r="O359" i="1"/>
  <c r="P359" i="1"/>
  <c r="Q359" i="1"/>
  <c r="G360" i="1"/>
  <c r="H360" i="1"/>
  <c r="I360" i="1"/>
  <c r="J360" i="1"/>
  <c r="K360" i="1"/>
  <c r="L360" i="1"/>
  <c r="M360" i="1"/>
  <c r="N360" i="1"/>
  <c r="O360" i="1"/>
  <c r="P360" i="1"/>
  <c r="Q360" i="1"/>
  <c r="G361" i="1"/>
  <c r="H361" i="1"/>
  <c r="I361" i="1"/>
  <c r="J361" i="1"/>
  <c r="K361" i="1"/>
  <c r="L361" i="1"/>
  <c r="M361" i="1"/>
  <c r="N361" i="1"/>
  <c r="O361" i="1"/>
  <c r="P361" i="1"/>
  <c r="Q361" i="1"/>
  <c r="G362" i="1"/>
  <c r="H362" i="1"/>
  <c r="I362" i="1"/>
  <c r="J362" i="1"/>
  <c r="K362" i="1"/>
  <c r="L362" i="1"/>
  <c r="M362" i="1"/>
  <c r="N362" i="1"/>
  <c r="O362" i="1"/>
  <c r="P362" i="1"/>
  <c r="Q362" i="1"/>
  <c r="G363" i="1"/>
  <c r="H363" i="1"/>
  <c r="I363" i="1"/>
  <c r="J363" i="1"/>
  <c r="K363" i="1"/>
  <c r="L363" i="1"/>
  <c r="M363" i="1"/>
  <c r="N363" i="1"/>
  <c r="O363" i="1"/>
  <c r="P363" i="1"/>
  <c r="Q363" i="1"/>
  <c r="G364" i="1"/>
  <c r="H364" i="1"/>
  <c r="I364" i="1"/>
  <c r="J364" i="1"/>
  <c r="K364" i="1"/>
  <c r="L364" i="1"/>
  <c r="M364" i="1"/>
  <c r="N364" i="1"/>
  <c r="O364" i="1"/>
  <c r="P364" i="1"/>
  <c r="Q364" i="1"/>
  <c r="G365" i="1"/>
  <c r="H365" i="1"/>
  <c r="I365" i="1"/>
  <c r="J365" i="1"/>
  <c r="K365" i="1"/>
  <c r="L365" i="1"/>
  <c r="M365" i="1"/>
  <c r="N365" i="1"/>
  <c r="O365" i="1"/>
  <c r="P365" i="1"/>
  <c r="Q365" i="1"/>
  <c r="G475" i="1" l="1"/>
  <c r="H475" i="1"/>
  <c r="I475" i="1"/>
  <c r="J475" i="1"/>
  <c r="G476" i="1"/>
  <c r="H476" i="1"/>
  <c r="I476" i="1"/>
  <c r="J476" i="1"/>
  <c r="G477" i="1"/>
  <c r="H477" i="1"/>
  <c r="I477" i="1"/>
  <c r="J477" i="1"/>
  <c r="G478" i="1"/>
  <c r="H478" i="1"/>
  <c r="I478" i="1"/>
  <c r="J478" i="1"/>
  <c r="G479" i="1"/>
  <c r="H479" i="1"/>
  <c r="I479" i="1"/>
  <c r="J479" i="1"/>
  <c r="G480" i="1"/>
  <c r="H480" i="1"/>
  <c r="I480" i="1"/>
  <c r="J480" i="1"/>
  <c r="G481" i="1"/>
  <c r="H481" i="1"/>
  <c r="I481" i="1"/>
  <c r="J481" i="1"/>
  <c r="G482" i="1"/>
  <c r="H482" i="1"/>
  <c r="I482" i="1"/>
  <c r="J482" i="1"/>
  <c r="G483" i="1"/>
  <c r="H483" i="1"/>
  <c r="I483" i="1"/>
  <c r="J483" i="1"/>
  <c r="G484" i="1"/>
  <c r="H484" i="1"/>
  <c r="I484" i="1"/>
  <c r="J484" i="1"/>
  <c r="F149" i="1" l="1"/>
  <c r="G149" i="1"/>
  <c r="H149" i="1"/>
  <c r="I149" i="1"/>
  <c r="F150" i="1"/>
  <c r="G150" i="1"/>
  <c r="H150" i="1"/>
  <c r="I150" i="1"/>
  <c r="F151" i="1"/>
  <c r="G151" i="1"/>
  <c r="H151" i="1"/>
  <c r="I151" i="1"/>
  <c r="F152" i="1"/>
  <c r="G152" i="1"/>
  <c r="H152" i="1"/>
  <c r="I152" i="1"/>
  <c r="F153" i="1"/>
  <c r="G153" i="1"/>
  <c r="H153" i="1"/>
  <c r="I153" i="1"/>
  <c r="F154" i="1"/>
  <c r="G154" i="1"/>
  <c r="H154" i="1"/>
  <c r="I154" i="1"/>
  <c r="F155" i="1"/>
  <c r="G155" i="1"/>
  <c r="H155" i="1"/>
  <c r="I155" i="1"/>
  <c r="F156" i="1"/>
  <c r="G156" i="1"/>
  <c r="H156" i="1"/>
  <c r="I156" i="1"/>
  <c r="F157" i="1"/>
  <c r="G157" i="1"/>
  <c r="H157" i="1"/>
  <c r="I157" i="1"/>
  <c r="F158" i="1"/>
  <c r="G158" i="1"/>
  <c r="H158" i="1"/>
  <c r="I158" i="1"/>
  <c r="D82" i="1" l="1"/>
  <c r="E82" i="1"/>
  <c r="S82" i="1"/>
  <c r="T82" i="1"/>
  <c r="U82" i="1"/>
  <c r="V82" i="1"/>
  <c r="D83" i="1"/>
  <c r="S83" i="1"/>
  <c r="T83" i="1"/>
  <c r="U83" i="1"/>
  <c r="V83" i="1"/>
  <c r="D84" i="1"/>
  <c r="S84" i="1"/>
  <c r="T84" i="1"/>
  <c r="U84" i="1"/>
  <c r="V84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D86" i="1"/>
  <c r="F86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D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D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D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D91" i="1"/>
  <c r="E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D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D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D94" i="1"/>
  <c r="E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D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D21" i="1" l="1"/>
  <c r="E21" i="1"/>
  <c r="S21" i="1"/>
  <c r="T21" i="1"/>
  <c r="U21" i="1"/>
  <c r="V21" i="1"/>
  <c r="D22" i="1"/>
  <c r="S22" i="1"/>
  <c r="T22" i="1"/>
  <c r="U22" i="1"/>
  <c r="V22" i="1"/>
  <c r="D23" i="1"/>
  <c r="S23" i="1"/>
  <c r="T23" i="1"/>
  <c r="U23" i="1"/>
  <c r="V23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D25" i="1"/>
  <c r="F25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D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D28" i="1"/>
  <c r="K28" i="1"/>
  <c r="L28" i="1"/>
  <c r="M28" i="1"/>
  <c r="N28" i="1"/>
  <c r="O28" i="1"/>
  <c r="P28" i="1"/>
  <c r="Q28" i="1"/>
  <c r="R28" i="1"/>
  <c r="S28" i="1"/>
  <c r="T28" i="1"/>
  <c r="U28" i="1"/>
  <c r="V28" i="1"/>
  <c r="D29" i="1"/>
  <c r="K29" i="1"/>
  <c r="L29" i="1"/>
  <c r="M29" i="1"/>
  <c r="N29" i="1"/>
  <c r="O29" i="1"/>
  <c r="P29" i="1"/>
  <c r="Q29" i="1"/>
  <c r="R29" i="1"/>
  <c r="S29" i="1"/>
  <c r="T29" i="1"/>
  <c r="U29" i="1"/>
  <c r="V29" i="1"/>
  <c r="D30" i="1"/>
  <c r="E30" i="1"/>
  <c r="K30" i="1"/>
  <c r="L30" i="1"/>
  <c r="M30" i="1"/>
  <c r="N30" i="1"/>
  <c r="O30" i="1"/>
  <c r="P30" i="1"/>
  <c r="Q30" i="1"/>
  <c r="R30" i="1"/>
  <c r="S30" i="1"/>
  <c r="T30" i="1"/>
  <c r="U30" i="1"/>
  <c r="V30" i="1"/>
  <c r="D31" i="1"/>
  <c r="K31" i="1"/>
  <c r="L31" i="1"/>
  <c r="M31" i="1"/>
  <c r="N31" i="1"/>
  <c r="O31" i="1"/>
  <c r="P31" i="1"/>
  <c r="Q31" i="1"/>
  <c r="R31" i="1"/>
  <c r="S31" i="1"/>
  <c r="T31" i="1"/>
  <c r="U31" i="1"/>
  <c r="V31" i="1"/>
  <c r="D32" i="1"/>
  <c r="K32" i="1"/>
  <c r="L32" i="1"/>
  <c r="M32" i="1"/>
  <c r="N32" i="1"/>
  <c r="O32" i="1"/>
  <c r="P32" i="1"/>
  <c r="Q32" i="1"/>
  <c r="R32" i="1"/>
  <c r="S32" i="1"/>
  <c r="T32" i="1"/>
  <c r="U32" i="1"/>
  <c r="V32" i="1"/>
  <c r="D33" i="1"/>
  <c r="E33" i="1"/>
  <c r="K33" i="1"/>
  <c r="L33" i="1"/>
  <c r="M33" i="1"/>
  <c r="N33" i="1"/>
  <c r="O33" i="1"/>
  <c r="P33" i="1"/>
  <c r="Q33" i="1"/>
  <c r="R33" i="1"/>
  <c r="S33" i="1"/>
  <c r="T33" i="1"/>
  <c r="U33" i="1"/>
  <c r="V33" i="1"/>
  <c r="D34" i="1"/>
  <c r="K34" i="1"/>
  <c r="L34" i="1"/>
  <c r="M34" i="1"/>
  <c r="N34" i="1"/>
  <c r="O34" i="1"/>
  <c r="P34" i="1"/>
  <c r="Q34" i="1"/>
  <c r="R34" i="1"/>
  <c r="S34" i="1"/>
  <c r="T34" i="1"/>
  <c r="U34" i="1"/>
  <c r="V34" i="1"/>
  <c r="D35" i="1"/>
  <c r="K35" i="1"/>
  <c r="L35" i="1"/>
  <c r="M35" i="1"/>
  <c r="N35" i="1"/>
  <c r="O35" i="1"/>
  <c r="P35" i="1"/>
  <c r="Q35" i="1"/>
  <c r="R35" i="1"/>
  <c r="S35" i="1"/>
  <c r="T35" i="1"/>
  <c r="U35" i="1"/>
  <c r="V35" i="1"/>
  <c r="D36" i="1"/>
  <c r="E36" i="1"/>
  <c r="K36" i="1"/>
  <c r="L36" i="1"/>
  <c r="M36" i="1"/>
  <c r="N36" i="1"/>
  <c r="O36" i="1"/>
  <c r="P36" i="1"/>
  <c r="Q36" i="1"/>
  <c r="R36" i="1"/>
  <c r="S36" i="1"/>
  <c r="T36" i="1"/>
  <c r="U36" i="1"/>
  <c r="V36" i="1"/>
  <c r="D37" i="1"/>
  <c r="K37" i="1"/>
  <c r="L37" i="1"/>
  <c r="M37" i="1"/>
  <c r="N37" i="1"/>
  <c r="O37" i="1"/>
  <c r="P37" i="1"/>
  <c r="Q37" i="1"/>
  <c r="R37" i="1"/>
  <c r="S37" i="1"/>
  <c r="T37" i="1"/>
  <c r="U37" i="1"/>
  <c r="V37" i="1"/>
  <c r="D40" i="1"/>
  <c r="E40" i="1"/>
  <c r="S40" i="1"/>
  <c r="T40" i="1"/>
  <c r="U40" i="1"/>
  <c r="V40" i="1"/>
  <c r="D41" i="1"/>
  <c r="S41" i="1"/>
  <c r="T41" i="1"/>
  <c r="U41" i="1"/>
  <c r="V41" i="1"/>
  <c r="D42" i="1"/>
  <c r="S42" i="1"/>
  <c r="T42" i="1"/>
  <c r="U42" i="1"/>
  <c r="V42" i="1"/>
  <c r="J192" i="1" l="1"/>
  <c r="K192" i="1"/>
  <c r="L192" i="1"/>
  <c r="M192" i="1"/>
  <c r="N192" i="1"/>
  <c r="O192" i="1"/>
  <c r="J193" i="1"/>
  <c r="K193" i="1"/>
  <c r="L193" i="1"/>
  <c r="M193" i="1"/>
  <c r="N193" i="1"/>
  <c r="O193" i="1"/>
  <c r="J194" i="1"/>
  <c r="K194" i="1"/>
  <c r="L194" i="1"/>
  <c r="M194" i="1"/>
  <c r="N194" i="1"/>
  <c r="O194" i="1"/>
  <c r="J195" i="1"/>
  <c r="K195" i="1"/>
  <c r="L195" i="1"/>
  <c r="M195" i="1"/>
  <c r="N195" i="1"/>
  <c r="O195" i="1"/>
  <c r="J16" i="1" l="1"/>
  <c r="I16" i="1"/>
  <c r="H16" i="1"/>
  <c r="J15" i="1"/>
  <c r="J17" i="1" s="1"/>
  <c r="I15" i="1"/>
  <c r="H15" i="1"/>
  <c r="H17" i="1" s="1"/>
  <c r="J13" i="1"/>
  <c r="I13" i="1"/>
  <c r="H13" i="1"/>
  <c r="J12" i="1"/>
  <c r="J14" i="1" s="1"/>
  <c r="I12" i="1"/>
  <c r="H12" i="1"/>
  <c r="H14" i="1" s="1"/>
  <c r="J10" i="1"/>
  <c r="I10" i="1"/>
  <c r="I957" i="1" s="1"/>
  <c r="H10" i="1"/>
  <c r="J9" i="1"/>
  <c r="J18" i="1" s="1"/>
  <c r="I9" i="1"/>
  <c r="H9" i="1"/>
  <c r="H18" i="1" s="1"/>
  <c r="I11" i="1" l="1"/>
  <c r="I14" i="1"/>
  <c r="I17" i="1"/>
  <c r="I18" i="1"/>
  <c r="J11" i="1"/>
  <c r="H11" i="1"/>
  <c r="W646" i="1" l="1"/>
  <c r="V646" i="1"/>
  <c r="U646" i="1"/>
  <c r="T646" i="1"/>
  <c r="S646" i="1"/>
  <c r="R646" i="1"/>
  <c r="Q646" i="1"/>
  <c r="P646" i="1"/>
  <c r="O646" i="1"/>
  <c r="N646" i="1"/>
  <c r="M646" i="1"/>
  <c r="L646" i="1"/>
  <c r="K646" i="1"/>
  <c r="W645" i="1"/>
  <c r="W647" i="1" s="1"/>
  <c r="V645" i="1"/>
  <c r="V647" i="1" s="1"/>
  <c r="U645" i="1"/>
  <c r="U647" i="1" s="1"/>
  <c r="T645" i="1"/>
  <c r="T647" i="1" s="1"/>
  <c r="S645" i="1"/>
  <c r="S647" i="1" s="1"/>
  <c r="R645" i="1"/>
  <c r="R647" i="1" s="1"/>
  <c r="Q645" i="1"/>
  <c r="Q647" i="1" s="1"/>
  <c r="P645" i="1"/>
  <c r="P647" i="1" s="1"/>
  <c r="O645" i="1"/>
  <c r="O647" i="1" s="1"/>
  <c r="N645" i="1"/>
  <c r="N647" i="1" s="1"/>
  <c r="M645" i="1"/>
  <c r="M647" i="1" s="1"/>
  <c r="L645" i="1"/>
  <c r="L647" i="1" s="1"/>
  <c r="K645" i="1"/>
  <c r="K647" i="1" s="1"/>
  <c r="W643" i="1"/>
  <c r="V643" i="1"/>
  <c r="U643" i="1"/>
  <c r="T643" i="1"/>
  <c r="S643" i="1"/>
  <c r="R643" i="1"/>
  <c r="Q643" i="1"/>
  <c r="P643" i="1"/>
  <c r="O643" i="1"/>
  <c r="N643" i="1"/>
  <c r="M643" i="1"/>
  <c r="L643" i="1"/>
  <c r="K643" i="1"/>
  <c r="W642" i="1"/>
  <c r="W644" i="1" s="1"/>
  <c r="V642" i="1"/>
  <c r="V644" i="1" s="1"/>
  <c r="U642" i="1"/>
  <c r="U644" i="1" s="1"/>
  <c r="T642" i="1"/>
  <c r="T644" i="1" s="1"/>
  <c r="S642" i="1"/>
  <c r="S644" i="1" s="1"/>
  <c r="R642" i="1"/>
  <c r="R644" i="1" s="1"/>
  <c r="Q642" i="1"/>
  <c r="Q644" i="1" s="1"/>
  <c r="P642" i="1"/>
  <c r="P644" i="1" s="1"/>
  <c r="O642" i="1"/>
  <c r="O644" i="1" s="1"/>
  <c r="N642" i="1"/>
  <c r="N644" i="1" s="1"/>
  <c r="M642" i="1"/>
  <c r="M644" i="1" s="1"/>
  <c r="L642" i="1"/>
  <c r="L644" i="1" s="1"/>
  <c r="K642" i="1"/>
  <c r="K644" i="1" s="1"/>
  <c r="W640" i="1"/>
  <c r="V640" i="1"/>
  <c r="U640" i="1"/>
  <c r="T640" i="1"/>
  <c r="S640" i="1"/>
  <c r="R640" i="1"/>
  <c r="Q640" i="1"/>
  <c r="P640" i="1"/>
  <c r="O640" i="1"/>
  <c r="N640" i="1"/>
  <c r="M640" i="1"/>
  <c r="L640" i="1"/>
  <c r="K640" i="1"/>
  <c r="W639" i="1"/>
  <c r="W648" i="1" s="1"/>
  <c r="V639" i="1"/>
  <c r="V641" i="1" s="1"/>
  <c r="U639" i="1"/>
  <c r="U641" i="1" s="1"/>
  <c r="T639" i="1"/>
  <c r="T648" i="1" s="1"/>
  <c r="S639" i="1"/>
  <c r="S648" i="1" s="1"/>
  <c r="R639" i="1"/>
  <c r="R641" i="1" s="1"/>
  <c r="Q639" i="1"/>
  <c r="Q641" i="1" s="1"/>
  <c r="P639" i="1"/>
  <c r="P641" i="1" s="1"/>
  <c r="O639" i="1"/>
  <c r="O648" i="1" s="1"/>
  <c r="N639" i="1"/>
  <c r="N641" i="1" s="1"/>
  <c r="M639" i="1"/>
  <c r="M641" i="1" s="1"/>
  <c r="L639" i="1"/>
  <c r="L648" i="1" s="1"/>
  <c r="K639" i="1"/>
  <c r="K648" i="1" s="1"/>
  <c r="K641" i="1" l="1"/>
  <c r="L641" i="1"/>
  <c r="S641" i="1"/>
  <c r="P648" i="1"/>
  <c r="T641" i="1"/>
  <c r="O641" i="1"/>
  <c r="W641" i="1"/>
  <c r="M648" i="1"/>
  <c r="Q648" i="1"/>
  <c r="U648" i="1"/>
  <c r="N648" i="1"/>
  <c r="R648" i="1"/>
  <c r="V648" i="1"/>
  <c r="J275" i="1" l="1"/>
  <c r="K275" i="1"/>
  <c r="L275" i="1"/>
  <c r="M275" i="1"/>
  <c r="N275" i="1"/>
  <c r="O275" i="1"/>
  <c r="P275" i="1"/>
  <c r="Q275" i="1"/>
  <c r="R275" i="1"/>
  <c r="S275" i="1"/>
  <c r="T275" i="1"/>
  <c r="U275" i="1"/>
  <c r="V275" i="1"/>
  <c r="J276" i="1"/>
  <c r="K276" i="1"/>
  <c r="L276" i="1"/>
  <c r="M276" i="1"/>
  <c r="N276" i="1"/>
  <c r="O276" i="1"/>
  <c r="P276" i="1"/>
  <c r="Q276" i="1"/>
  <c r="R276" i="1"/>
  <c r="S276" i="1"/>
  <c r="T276" i="1"/>
  <c r="U276" i="1"/>
  <c r="V276" i="1"/>
  <c r="J277" i="1"/>
  <c r="K277" i="1"/>
  <c r="L277" i="1"/>
  <c r="M277" i="1"/>
  <c r="N277" i="1"/>
  <c r="O277" i="1"/>
  <c r="P277" i="1"/>
  <c r="Q277" i="1"/>
  <c r="R277" i="1"/>
  <c r="S277" i="1"/>
  <c r="T277" i="1"/>
  <c r="U277" i="1"/>
  <c r="V277" i="1"/>
  <c r="J278" i="1"/>
  <c r="K278" i="1"/>
  <c r="L278" i="1"/>
  <c r="M278" i="1"/>
  <c r="N278" i="1"/>
  <c r="O278" i="1"/>
  <c r="P278" i="1"/>
  <c r="Q278" i="1"/>
  <c r="R278" i="1"/>
  <c r="S278" i="1"/>
  <c r="T278" i="1"/>
  <c r="U278" i="1"/>
  <c r="V278" i="1"/>
  <c r="J279" i="1"/>
  <c r="K279" i="1"/>
  <c r="L279" i="1"/>
  <c r="M279" i="1"/>
  <c r="N279" i="1"/>
  <c r="O279" i="1"/>
  <c r="P279" i="1"/>
  <c r="Q279" i="1"/>
  <c r="R279" i="1"/>
  <c r="S279" i="1"/>
  <c r="T279" i="1"/>
  <c r="U279" i="1"/>
  <c r="V279" i="1"/>
  <c r="J280" i="1"/>
  <c r="K280" i="1"/>
  <c r="L280" i="1"/>
  <c r="M280" i="1"/>
  <c r="N280" i="1"/>
  <c r="O280" i="1"/>
  <c r="P280" i="1"/>
  <c r="Q280" i="1"/>
  <c r="R280" i="1"/>
  <c r="S280" i="1"/>
  <c r="T280" i="1"/>
  <c r="U280" i="1"/>
  <c r="V280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V282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V284" i="1"/>
  <c r="W463" i="1" l="1"/>
  <c r="V463" i="1"/>
  <c r="U463" i="1"/>
  <c r="T463" i="1"/>
  <c r="S463" i="1"/>
  <c r="R463" i="1"/>
  <c r="Q463" i="1"/>
  <c r="P463" i="1"/>
  <c r="O463" i="1"/>
  <c r="N463" i="1"/>
  <c r="M463" i="1"/>
  <c r="L463" i="1"/>
  <c r="K463" i="1"/>
  <c r="W462" i="1"/>
  <c r="W464" i="1" s="1"/>
  <c r="V462" i="1"/>
  <c r="V464" i="1" s="1"/>
  <c r="U462" i="1"/>
  <c r="U464" i="1" s="1"/>
  <c r="T462" i="1"/>
  <c r="T464" i="1" s="1"/>
  <c r="S462" i="1"/>
  <c r="S464" i="1" s="1"/>
  <c r="R462" i="1"/>
  <c r="R464" i="1" s="1"/>
  <c r="Q462" i="1"/>
  <c r="Q464" i="1" s="1"/>
  <c r="P462" i="1"/>
  <c r="P464" i="1" s="1"/>
  <c r="O462" i="1"/>
  <c r="O464" i="1" s="1"/>
  <c r="N462" i="1"/>
  <c r="N464" i="1" s="1"/>
  <c r="M462" i="1"/>
  <c r="M464" i="1" s="1"/>
  <c r="L462" i="1"/>
  <c r="L464" i="1" s="1"/>
  <c r="K462" i="1"/>
  <c r="K464" i="1" s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W459" i="1"/>
  <c r="W461" i="1" s="1"/>
  <c r="V459" i="1"/>
  <c r="V461" i="1" s="1"/>
  <c r="U459" i="1"/>
  <c r="U461" i="1" s="1"/>
  <c r="T459" i="1"/>
  <c r="T461" i="1" s="1"/>
  <c r="S459" i="1"/>
  <c r="S461" i="1" s="1"/>
  <c r="R459" i="1"/>
  <c r="R461" i="1" s="1"/>
  <c r="Q459" i="1"/>
  <c r="Q461" i="1" s="1"/>
  <c r="P459" i="1"/>
  <c r="P461" i="1" s="1"/>
  <c r="O459" i="1"/>
  <c r="O461" i="1" s="1"/>
  <c r="N459" i="1"/>
  <c r="N461" i="1" s="1"/>
  <c r="M459" i="1"/>
  <c r="M461" i="1" s="1"/>
  <c r="L459" i="1"/>
  <c r="L461" i="1" s="1"/>
  <c r="K459" i="1"/>
  <c r="K461" i="1" s="1"/>
  <c r="W457" i="1"/>
  <c r="V457" i="1"/>
  <c r="U457" i="1"/>
  <c r="T457" i="1"/>
  <c r="S457" i="1"/>
  <c r="R457" i="1"/>
  <c r="Q457" i="1"/>
  <c r="P457" i="1"/>
  <c r="O457" i="1"/>
  <c r="N457" i="1"/>
  <c r="M457" i="1"/>
  <c r="L457" i="1"/>
  <c r="K457" i="1"/>
  <c r="W456" i="1"/>
  <c r="W465" i="1" s="1"/>
  <c r="V456" i="1"/>
  <c r="V458" i="1" s="1"/>
  <c r="U456" i="1"/>
  <c r="U458" i="1" s="1"/>
  <c r="T456" i="1"/>
  <c r="T465" i="1" s="1"/>
  <c r="S456" i="1"/>
  <c r="S465" i="1" s="1"/>
  <c r="R456" i="1"/>
  <c r="R458" i="1" s="1"/>
  <c r="Q456" i="1"/>
  <c r="Q458" i="1" s="1"/>
  <c r="P456" i="1"/>
  <c r="P465" i="1" s="1"/>
  <c r="O456" i="1"/>
  <c r="O465" i="1" s="1"/>
  <c r="N456" i="1"/>
  <c r="N458" i="1" s="1"/>
  <c r="M456" i="1"/>
  <c r="M458" i="1" s="1"/>
  <c r="L456" i="1"/>
  <c r="L458" i="1" s="1"/>
  <c r="K456" i="1"/>
  <c r="K465" i="1" s="1"/>
  <c r="O458" i="1" l="1"/>
  <c r="W458" i="1"/>
  <c r="P458" i="1"/>
  <c r="L465" i="1"/>
  <c r="K458" i="1"/>
  <c r="S458" i="1"/>
  <c r="T458" i="1"/>
  <c r="M465" i="1"/>
  <c r="Q465" i="1"/>
  <c r="U465" i="1"/>
  <c r="N465" i="1"/>
  <c r="R465" i="1"/>
  <c r="V465" i="1"/>
  <c r="L233" i="1" l="1"/>
  <c r="M233" i="1"/>
  <c r="N233" i="1"/>
  <c r="O233" i="1"/>
  <c r="L234" i="1"/>
  <c r="M234" i="1"/>
  <c r="N234" i="1"/>
  <c r="O234" i="1"/>
  <c r="L235" i="1"/>
  <c r="M235" i="1"/>
  <c r="N235" i="1"/>
  <c r="O235" i="1"/>
  <c r="L236" i="1"/>
  <c r="M236" i="1"/>
  <c r="N236" i="1"/>
  <c r="O236" i="1"/>
  <c r="L237" i="1"/>
  <c r="M237" i="1"/>
  <c r="N237" i="1"/>
  <c r="O237" i="1"/>
  <c r="L238" i="1"/>
  <c r="M238" i="1"/>
  <c r="N238" i="1"/>
  <c r="O238" i="1"/>
  <c r="Q254" i="1" l="1"/>
  <c r="R254" i="1"/>
  <c r="Q255" i="1"/>
  <c r="R255" i="1"/>
  <c r="Q256" i="1"/>
  <c r="R256" i="1"/>
  <c r="Q257" i="1"/>
  <c r="R257" i="1"/>
  <c r="Q258" i="1"/>
  <c r="R258" i="1"/>
  <c r="Q259" i="1"/>
  <c r="R259" i="1"/>
  <c r="Q260" i="1"/>
  <c r="R260" i="1"/>
  <c r="Q261" i="1"/>
  <c r="R261" i="1"/>
  <c r="Q262" i="1"/>
  <c r="R262" i="1"/>
  <c r="Q263" i="1"/>
  <c r="R263" i="1"/>
  <c r="K621" i="1"/>
  <c r="K618" i="1"/>
  <c r="K615" i="1"/>
  <c r="M573" i="1"/>
  <c r="N573" i="1"/>
  <c r="M576" i="1"/>
  <c r="N576" i="1"/>
  <c r="R358" i="1" l="1"/>
  <c r="S358" i="1"/>
  <c r="T358" i="1"/>
  <c r="U358" i="1"/>
  <c r="V358" i="1"/>
  <c r="W358" i="1"/>
  <c r="R361" i="1"/>
  <c r="S361" i="1"/>
  <c r="T361" i="1"/>
  <c r="U361" i="1"/>
  <c r="V361" i="1"/>
  <c r="W361" i="1"/>
  <c r="R364" i="1"/>
  <c r="S364" i="1"/>
  <c r="T364" i="1"/>
  <c r="U364" i="1"/>
  <c r="V364" i="1"/>
  <c r="W364" i="1"/>
  <c r="R365" i="1"/>
  <c r="S365" i="1"/>
  <c r="T365" i="1"/>
  <c r="U365" i="1"/>
  <c r="V365" i="1"/>
  <c r="W365" i="1"/>
  <c r="C329" i="1" l="1"/>
  <c r="D329" i="1"/>
  <c r="E329" i="1"/>
  <c r="F329" i="1"/>
  <c r="T329" i="1"/>
  <c r="U329" i="1"/>
  <c r="V329" i="1"/>
  <c r="W329" i="1"/>
  <c r="C330" i="1"/>
  <c r="D330" i="1"/>
  <c r="E330" i="1"/>
  <c r="T330" i="1"/>
  <c r="U330" i="1"/>
  <c r="V330" i="1"/>
  <c r="W330" i="1"/>
  <c r="C331" i="1"/>
  <c r="D331" i="1"/>
  <c r="E331" i="1"/>
  <c r="T331" i="1"/>
  <c r="U331" i="1"/>
  <c r="V331" i="1"/>
  <c r="W331" i="1"/>
  <c r="C332" i="1"/>
  <c r="D332" i="1"/>
  <c r="E332" i="1"/>
  <c r="F332" i="1"/>
  <c r="G332" i="1"/>
  <c r="H332" i="1"/>
  <c r="I332" i="1"/>
  <c r="J332" i="1"/>
  <c r="K332" i="1"/>
  <c r="L332" i="1"/>
  <c r="M332" i="1"/>
  <c r="N332" i="1"/>
  <c r="O332" i="1"/>
  <c r="P332" i="1"/>
  <c r="Q332" i="1"/>
  <c r="R332" i="1"/>
  <c r="S332" i="1"/>
  <c r="T332" i="1"/>
  <c r="U332" i="1"/>
  <c r="V332" i="1"/>
  <c r="W332" i="1"/>
  <c r="C333" i="1"/>
  <c r="D333" i="1"/>
  <c r="E333" i="1"/>
  <c r="G333" i="1"/>
  <c r="G334" i="1"/>
  <c r="H334" i="1"/>
  <c r="I334" i="1"/>
  <c r="J334" i="1"/>
  <c r="K334" i="1"/>
  <c r="L334" i="1"/>
  <c r="M334" i="1"/>
  <c r="N334" i="1"/>
  <c r="O334" i="1"/>
  <c r="P334" i="1"/>
  <c r="Q334" i="1"/>
  <c r="R334" i="1"/>
  <c r="S334" i="1"/>
  <c r="T334" i="1"/>
  <c r="U334" i="1"/>
  <c r="V334" i="1"/>
  <c r="W334" i="1"/>
  <c r="C335" i="1"/>
  <c r="D335" i="1"/>
  <c r="E335" i="1"/>
  <c r="G335" i="1"/>
  <c r="H335" i="1"/>
  <c r="I335" i="1"/>
  <c r="J335" i="1"/>
  <c r="K335" i="1"/>
  <c r="L335" i="1"/>
  <c r="M335" i="1"/>
  <c r="N335" i="1"/>
  <c r="O335" i="1"/>
  <c r="P335" i="1"/>
  <c r="Q335" i="1"/>
  <c r="R335" i="1"/>
  <c r="S335" i="1"/>
  <c r="T335" i="1"/>
  <c r="U335" i="1"/>
  <c r="V335" i="1"/>
  <c r="W335" i="1"/>
  <c r="C336" i="1"/>
  <c r="D336" i="1"/>
  <c r="E336" i="1"/>
  <c r="K336" i="1"/>
  <c r="L336" i="1"/>
  <c r="M336" i="1"/>
  <c r="N336" i="1"/>
  <c r="O336" i="1"/>
  <c r="P336" i="1"/>
  <c r="Q336" i="1"/>
  <c r="R336" i="1"/>
  <c r="S336" i="1"/>
  <c r="T336" i="1"/>
  <c r="U336" i="1"/>
  <c r="V336" i="1"/>
  <c r="W336" i="1"/>
  <c r="E337" i="1"/>
  <c r="K337" i="1"/>
  <c r="L337" i="1"/>
  <c r="M337" i="1"/>
  <c r="N337" i="1"/>
  <c r="O337" i="1"/>
  <c r="P337" i="1"/>
  <c r="Q337" i="1"/>
  <c r="R337" i="1"/>
  <c r="S337" i="1"/>
  <c r="T337" i="1"/>
  <c r="U337" i="1"/>
  <c r="V337" i="1"/>
  <c r="W337" i="1"/>
  <c r="E338" i="1"/>
  <c r="F338" i="1"/>
  <c r="K338" i="1"/>
  <c r="L338" i="1"/>
  <c r="M338" i="1"/>
  <c r="N338" i="1"/>
  <c r="O338" i="1"/>
  <c r="P338" i="1"/>
  <c r="Q338" i="1"/>
  <c r="R338" i="1"/>
  <c r="S338" i="1"/>
  <c r="T338" i="1"/>
  <c r="U338" i="1"/>
  <c r="V338" i="1"/>
  <c r="W338" i="1"/>
  <c r="E339" i="1"/>
  <c r="K339" i="1"/>
  <c r="L339" i="1"/>
  <c r="M339" i="1"/>
  <c r="N339" i="1"/>
  <c r="O339" i="1"/>
  <c r="P339" i="1"/>
  <c r="Q339" i="1"/>
  <c r="R339" i="1"/>
  <c r="S339" i="1"/>
  <c r="T339" i="1"/>
  <c r="U339" i="1"/>
  <c r="V339" i="1"/>
  <c r="W339" i="1"/>
  <c r="E340" i="1"/>
  <c r="K340" i="1"/>
  <c r="L340" i="1"/>
  <c r="M340" i="1"/>
  <c r="N340" i="1"/>
  <c r="O340" i="1"/>
  <c r="P340" i="1"/>
  <c r="Q340" i="1"/>
  <c r="R340" i="1"/>
  <c r="S340" i="1"/>
  <c r="T340" i="1"/>
  <c r="U340" i="1"/>
  <c r="V340" i="1"/>
  <c r="W340" i="1"/>
  <c r="E341" i="1"/>
  <c r="F341" i="1"/>
  <c r="K341" i="1"/>
  <c r="L341" i="1"/>
  <c r="M341" i="1"/>
  <c r="N341" i="1"/>
  <c r="O341" i="1"/>
  <c r="P341" i="1"/>
  <c r="Q341" i="1"/>
  <c r="R341" i="1"/>
  <c r="S341" i="1"/>
  <c r="T341" i="1"/>
  <c r="U341" i="1"/>
  <c r="V341" i="1"/>
  <c r="W341" i="1"/>
  <c r="E342" i="1"/>
  <c r="K342" i="1"/>
  <c r="L342" i="1"/>
  <c r="M342" i="1"/>
  <c r="N342" i="1"/>
  <c r="O342" i="1"/>
  <c r="P342" i="1"/>
  <c r="Q342" i="1"/>
  <c r="R342" i="1"/>
  <c r="S342" i="1"/>
  <c r="T342" i="1"/>
  <c r="U342" i="1"/>
  <c r="V342" i="1"/>
  <c r="W342" i="1"/>
  <c r="E343" i="1"/>
  <c r="K343" i="1"/>
  <c r="L343" i="1"/>
  <c r="M343" i="1"/>
  <c r="N343" i="1"/>
  <c r="O343" i="1"/>
  <c r="P343" i="1"/>
  <c r="Q343" i="1"/>
  <c r="R343" i="1"/>
  <c r="S343" i="1"/>
  <c r="T343" i="1"/>
  <c r="U343" i="1"/>
  <c r="V343" i="1"/>
  <c r="W343" i="1"/>
  <c r="E344" i="1"/>
  <c r="F344" i="1"/>
  <c r="K344" i="1"/>
  <c r="L344" i="1"/>
  <c r="M344" i="1"/>
  <c r="N344" i="1"/>
  <c r="O344" i="1"/>
  <c r="P344" i="1"/>
  <c r="Q344" i="1"/>
  <c r="R344" i="1"/>
  <c r="S344" i="1"/>
  <c r="T344" i="1"/>
  <c r="U344" i="1"/>
  <c r="V344" i="1"/>
  <c r="W344" i="1"/>
  <c r="C345" i="1"/>
  <c r="D345" i="1"/>
  <c r="E345" i="1"/>
  <c r="K345" i="1"/>
  <c r="L345" i="1"/>
  <c r="M345" i="1"/>
  <c r="N345" i="1"/>
  <c r="O345" i="1"/>
  <c r="P345" i="1"/>
  <c r="Q345" i="1"/>
  <c r="R345" i="1"/>
  <c r="S345" i="1"/>
  <c r="T345" i="1"/>
  <c r="U345" i="1"/>
  <c r="V345" i="1"/>
  <c r="W345" i="1"/>
  <c r="B226" i="1" l="1"/>
  <c r="C226" i="1"/>
  <c r="D226" i="1"/>
  <c r="E226" i="1"/>
  <c r="S226" i="1"/>
  <c r="T226" i="1"/>
  <c r="U226" i="1"/>
  <c r="V226" i="1"/>
  <c r="B227" i="1"/>
  <c r="C227" i="1"/>
  <c r="D227" i="1"/>
  <c r="S227" i="1"/>
  <c r="T227" i="1"/>
  <c r="U227" i="1"/>
  <c r="V227" i="1"/>
  <c r="B228" i="1"/>
  <c r="C228" i="1"/>
  <c r="D228" i="1"/>
  <c r="S228" i="1"/>
  <c r="T228" i="1"/>
  <c r="U228" i="1"/>
  <c r="V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B230" i="1"/>
  <c r="C230" i="1"/>
  <c r="D230" i="1"/>
  <c r="F230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B232" i="1"/>
  <c r="C232" i="1"/>
  <c r="D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B233" i="1"/>
  <c r="C233" i="1"/>
  <c r="D233" i="1"/>
  <c r="P233" i="1"/>
  <c r="Q233" i="1"/>
  <c r="R233" i="1"/>
  <c r="S233" i="1"/>
  <c r="T233" i="1"/>
  <c r="U233" i="1"/>
  <c r="V233" i="1"/>
  <c r="D234" i="1"/>
  <c r="P234" i="1"/>
  <c r="Q234" i="1"/>
  <c r="R234" i="1"/>
  <c r="S234" i="1"/>
  <c r="T234" i="1"/>
  <c r="U234" i="1"/>
  <c r="V234" i="1"/>
  <c r="D235" i="1"/>
  <c r="E235" i="1"/>
  <c r="P235" i="1"/>
  <c r="Q235" i="1"/>
  <c r="R235" i="1"/>
  <c r="S235" i="1"/>
  <c r="T235" i="1"/>
  <c r="U235" i="1"/>
  <c r="V235" i="1"/>
  <c r="D236" i="1"/>
  <c r="P236" i="1"/>
  <c r="Q236" i="1"/>
  <c r="R236" i="1"/>
  <c r="S236" i="1"/>
  <c r="T236" i="1"/>
  <c r="U236" i="1"/>
  <c r="V236" i="1"/>
  <c r="D237" i="1"/>
  <c r="P237" i="1"/>
  <c r="Q237" i="1"/>
  <c r="R237" i="1"/>
  <c r="S237" i="1"/>
  <c r="T237" i="1"/>
  <c r="U237" i="1"/>
  <c r="V237" i="1"/>
  <c r="D238" i="1"/>
  <c r="E238" i="1"/>
  <c r="P238" i="1"/>
  <c r="Q238" i="1"/>
  <c r="R238" i="1"/>
  <c r="S238" i="1"/>
  <c r="T238" i="1"/>
  <c r="U238" i="1"/>
  <c r="V238" i="1"/>
  <c r="D239" i="1"/>
  <c r="L239" i="1"/>
  <c r="M239" i="1"/>
  <c r="N239" i="1"/>
  <c r="O239" i="1"/>
  <c r="P239" i="1"/>
  <c r="Q239" i="1"/>
  <c r="R239" i="1"/>
  <c r="S239" i="1"/>
  <c r="T239" i="1"/>
  <c r="U239" i="1"/>
  <c r="V239" i="1"/>
  <c r="D240" i="1"/>
  <c r="L240" i="1"/>
  <c r="M240" i="1"/>
  <c r="N240" i="1"/>
  <c r="O240" i="1"/>
  <c r="P240" i="1"/>
  <c r="Q240" i="1"/>
  <c r="R240" i="1"/>
  <c r="S240" i="1"/>
  <c r="T240" i="1"/>
  <c r="U240" i="1"/>
  <c r="V240" i="1"/>
  <c r="D241" i="1"/>
  <c r="E241" i="1"/>
  <c r="L241" i="1"/>
  <c r="M241" i="1"/>
  <c r="N241" i="1"/>
  <c r="O241" i="1"/>
  <c r="P241" i="1"/>
  <c r="Q241" i="1"/>
  <c r="R241" i="1"/>
  <c r="S241" i="1"/>
  <c r="T241" i="1"/>
  <c r="U241" i="1"/>
  <c r="V241" i="1"/>
  <c r="B242" i="1"/>
  <c r="C242" i="1"/>
  <c r="D242" i="1"/>
  <c r="L242" i="1"/>
  <c r="M242" i="1"/>
  <c r="N242" i="1"/>
  <c r="O242" i="1"/>
  <c r="P242" i="1"/>
  <c r="Q242" i="1"/>
  <c r="R242" i="1"/>
  <c r="S242" i="1"/>
  <c r="T242" i="1"/>
  <c r="U242" i="1"/>
  <c r="V242" i="1"/>
  <c r="B286" i="1" l="1"/>
  <c r="C286" i="1"/>
  <c r="D286" i="1"/>
  <c r="E286" i="1"/>
  <c r="S286" i="1"/>
  <c r="T286" i="1"/>
  <c r="U286" i="1"/>
  <c r="V286" i="1"/>
  <c r="B287" i="1"/>
  <c r="C287" i="1"/>
  <c r="D287" i="1"/>
  <c r="S287" i="1"/>
  <c r="T287" i="1"/>
  <c r="U287" i="1"/>
  <c r="V287" i="1"/>
  <c r="B288" i="1"/>
  <c r="C288" i="1"/>
  <c r="D288" i="1"/>
  <c r="S288" i="1"/>
  <c r="T288" i="1"/>
  <c r="U288" i="1"/>
  <c r="V288" i="1"/>
  <c r="B289" i="1"/>
  <c r="C289" i="1"/>
  <c r="D289" i="1"/>
  <c r="E289" i="1"/>
  <c r="F289" i="1"/>
  <c r="G289" i="1"/>
  <c r="H289" i="1"/>
  <c r="I289" i="1"/>
  <c r="J289" i="1"/>
  <c r="K289" i="1"/>
  <c r="L289" i="1"/>
  <c r="M289" i="1"/>
  <c r="N289" i="1"/>
  <c r="O289" i="1"/>
  <c r="P289" i="1"/>
  <c r="Q289" i="1"/>
  <c r="R289" i="1"/>
  <c r="S289" i="1"/>
  <c r="T289" i="1"/>
  <c r="U289" i="1"/>
  <c r="V289" i="1"/>
  <c r="B290" i="1"/>
  <c r="C290" i="1"/>
  <c r="D290" i="1"/>
  <c r="F290" i="1"/>
  <c r="F291" i="1"/>
  <c r="G291" i="1"/>
  <c r="H291" i="1"/>
  <c r="I291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V291" i="1"/>
  <c r="B292" i="1"/>
  <c r="C292" i="1"/>
  <c r="D292" i="1"/>
  <c r="F292" i="1"/>
  <c r="G292" i="1"/>
  <c r="H292" i="1"/>
  <c r="I292" i="1"/>
  <c r="J292" i="1"/>
  <c r="K292" i="1"/>
  <c r="L292" i="1"/>
  <c r="M292" i="1"/>
  <c r="N292" i="1"/>
  <c r="O292" i="1"/>
  <c r="P292" i="1"/>
  <c r="Q292" i="1"/>
  <c r="R292" i="1"/>
  <c r="S292" i="1"/>
  <c r="T292" i="1"/>
  <c r="U292" i="1"/>
  <c r="V292" i="1"/>
  <c r="B293" i="1"/>
  <c r="C293" i="1"/>
  <c r="D293" i="1"/>
  <c r="J293" i="1"/>
  <c r="K293" i="1"/>
  <c r="L293" i="1"/>
  <c r="M293" i="1"/>
  <c r="N293" i="1"/>
  <c r="O293" i="1"/>
  <c r="P293" i="1"/>
  <c r="Q293" i="1"/>
  <c r="R293" i="1"/>
  <c r="S293" i="1"/>
  <c r="T293" i="1"/>
  <c r="U293" i="1"/>
  <c r="V293" i="1"/>
  <c r="D294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V294" i="1"/>
  <c r="D295" i="1"/>
  <c r="E295" i="1"/>
  <c r="J295" i="1"/>
  <c r="K295" i="1"/>
  <c r="L295" i="1"/>
  <c r="M295" i="1"/>
  <c r="N295" i="1"/>
  <c r="O295" i="1"/>
  <c r="P295" i="1"/>
  <c r="Q295" i="1"/>
  <c r="R295" i="1"/>
  <c r="S295" i="1"/>
  <c r="T295" i="1"/>
  <c r="U295" i="1"/>
  <c r="V295" i="1"/>
  <c r="D296" i="1"/>
  <c r="J296" i="1"/>
  <c r="K296" i="1"/>
  <c r="L296" i="1"/>
  <c r="M296" i="1"/>
  <c r="N296" i="1"/>
  <c r="O296" i="1"/>
  <c r="P296" i="1"/>
  <c r="Q296" i="1"/>
  <c r="R296" i="1"/>
  <c r="S296" i="1"/>
  <c r="T296" i="1"/>
  <c r="U296" i="1"/>
  <c r="V296" i="1"/>
  <c r="D297" i="1"/>
  <c r="J297" i="1"/>
  <c r="K297" i="1"/>
  <c r="L297" i="1"/>
  <c r="M297" i="1"/>
  <c r="N297" i="1"/>
  <c r="O297" i="1"/>
  <c r="P297" i="1"/>
  <c r="Q297" i="1"/>
  <c r="R297" i="1"/>
  <c r="S297" i="1"/>
  <c r="T297" i="1"/>
  <c r="U297" i="1"/>
  <c r="V297" i="1"/>
  <c r="D298" i="1"/>
  <c r="E298" i="1"/>
  <c r="J298" i="1"/>
  <c r="K298" i="1"/>
  <c r="L298" i="1"/>
  <c r="M298" i="1"/>
  <c r="N298" i="1"/>
  <c r="O298" i="1"/>
  <c r="P298" i="1"/>
  <c r="Q298" i="1"/>
  <c r="R298" i="1"/>
  <c r="S298" i="1"/>
  <c r="T298" i="1"/>
  <c r="U298" i="1"/>
  <c r="V298" i="1"/>
  <c r="D299" i="1"/>
  <c r="J299" i="1"/>
  <c r="K299" i="1"/>
  <c r="L299" i="1"/>
  <c r="M299" i="1"/>
  <c r="N299" i="1"/>
  <c r="O299" i="1"/>
  <c r="P299" i="1"/>
  <c r="Q299" i="1"/>
  <c r="R299" i="1"/>
  <c r="S299" i="1"/>
  <c r="T299" i="1"/>
  <c r="U299" i="1"/>
  <c r="V299" i="1"/>
  <c r="D300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D301" i="1"/>
  <c r="E301" i="1"/>
  <c r="J301" i="1"/>
  <c r="K301" i="1"/>
  <c r="L301" i="1"/>
  <c r="M301" i="1"/>
  <c r="N301" i="1"/>
  <c r="O301" i="1"/>
  <c r="P301" i="1"/>
  <c r="Q301" i="1"/>
  <c r="R301" i="1"/>
  <c r="S301" i="1"/>
  <c r="T301" i="1"/>
  <c r="U301" i="1"/>
  <c r="V301" i="1"/>
  <c r="B302" i="1"/>
  <c r="C302" i="1"/>
  <c r="D302" i="1"/>
  <c r="J302" i="1"/>
  <c r="K302" i="1"/>
  <c r="L302" i="1"/>
  <c r="M302" i="1"/>
  <c r="N302" i="1"/>
  <c r="O302" i="1"/>
  <c r="P302" i="1"/>
  <c r="Q302" i="1"/>
  <c r="R302" i="1"/>
  <c r="S302" i="1"/>
  <c r="T302" i="1"/>
  <c r="U302" i="1"/>
  <c r="V302" i="1"/>
  <c r="B162" i="1" l="1"/>
  <c r="C162" i="1"/>
  <c r="D162" i="1"/>
  <c r="E162" i="1"/>
  <c r="S162" i="1"/>
  <c r="T162" i="1"/>
  <c r="U162" i="1"/>
  <c r="V162" i="1"/>
  <c r="B163" i="1"/>
  <c r="C163" i="1"/>
  <c r="D163" i="1"/>
  <c r="S163" i="1"/>
  <c r="T163" i="1"/>
  <c r="U163" i="1"/>
  <c r="V163" i="1"/>
  <c r="B164" i="1"/>
  <c r="C164" i="1"/>
  <c r="D164" i="1"/>
  <c r="S164" i="1"/>
  <c r="T164" i="1"/>
  <c r="U164" i="1"/>
  <c r="V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B166" i="1"/>
  <c r="C166" i="1"/>
  <c r="D166" i="1"/>
  <c r="F166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B168" i="1"/>
  <c r="C168" i="1"/>
  <c r="D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B169" i="1"/>
  <c r="C169" i="1"/>
  <c r="D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D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D171" i="1"/>
  <c r="E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D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D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D174" i="1"/>
  <c r="E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D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D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D177" i="1"/>
  <c r="E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B178" i="1"/>
  <c r="C178" i="1"/>
  <c r="D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B122" i="1" l="1"/>
  <c r="C122" i="1"/>
  <c r="D122" i="1"/>
  <c r="E122" i="1"/>
  <c r="S122" i="1"/>
  <c r="T122" i="1"/>
  <c r="U122" i="1"/>
  <c r="V122" i="1"/>
  <c r="B123" i="1"/>
  <c r="C123" i="1"/>
  <c r="D123" i="1"/>
  <c r="S123" i="1"/>
  <c r="T123" i="1"/>
  <c r="U123" i="1"/>
  <c r="V123" i="1"/>
  <c r="B124" i="1"/>
  <c r="C124" i="1"/>
  <c r="D124" i="1"/>
  <c r="S124" i="1"/>
  <c r="T124" i="1"/>
  <c r="U124" i="1"/>
  <c r="V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B126" i="1"/>
  <c r="C126" i="1"/>
  <c r="D126" i="1"/>
  <c r="F126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B128" i="1"/>
  <c r="C128" i="1"/>
  <c r="D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B129" i="1"/>
  <c r="C129" i="1"/>
  <c r="D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D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D131" i="1"/>
  <c r="E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D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D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D134" i="1"/>
  <c r="E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D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D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D137" i="1"/>
  <c r="E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B138" i="1"/>
  <c r="C138" i="1"/>
  <c r="D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B102" i="1" l="1"/>
  <c r="C102" i="1"/>
  <c r="D102" i="1"/>
  <c r="E102" i="1"/>
  <c r="S102" i="1"/>
  <c r="T102" i="1"/>
  <c r="U102" i="1"/>
  <c r="V102" i="1"/>
  <c r="B103" i="1"/>
  <c r="C103" i="1"/>
  <c r="D103" i="1"/>
  <c r="S103" i="1"/>
  <c r="T103" i="1"/>
  <c r="U103" i="1"/>
  <c r="V103" i="1"/>
  <c r="B104" i="1"/>
  <c r="C104" i="1"/>
  <c r="D104" i="1"/>
  <c r="S104" i="1"/>
  <c r="T104" i="1"/>
  <c r="U104" i="1"/>
  <c r="V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B106" i="1"/>
  <c r="C106" i="1"/>
  <c r="D106" i="1"/>
  <c r="F106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B108" i="1"/>
  <c r="C108" i="1"/>
  <c r="D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B109" i="1"/>
  <c r="C109" i="1"/>
  <c r="D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D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D111" i="1"/>
  <c r="E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D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D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D114" i="1"/>
  <c r="E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D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D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D117" i="1"/>
  <c r="E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B118" i="1"/>
  <c r="C118" i="1"/>
  <c r="D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B82" i="1" l="1"/>
  <c r="C82" i="1"/>
  <c r="B83" i="1"/>
  <c r="C83" i="1"/>
  <c r="B84" i="1"/>
  <c r="C84" i="1"/>
  <c r="B85" i="1"/>
  <c r="C85" i="1"/>
  <c r="B86" i="1"/>
  <c r="C86" i="1"/>
  <c r="B88" i="1"/>
  <c r="C88" i="1"/>
  <c r="B89" i="1"/>
  <c r="C89" i="1"/>
  <c r="D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D97" i="1"/>
  <c r="E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B98" i="1"/>
  <c r="C98" i="1"/>
  <c r="D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B40" i="1" l="1"/>
  <c r="C40" i="1"/>
  <c r="B41" i="1"/>
  <c r="C41" i="1"/>
  <c r="B42" i="1"/>
  <c r="C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B44" i="1"/>
  <c r="C44" i="1"/>
  <c r="D44" i="1"/>
  <c r="F44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B46" i="1"/>
  <c r="C46" i="1"/>
  <c r="D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B47" i="1"/>
  <c r="C47" i="1"/>
  <c r="D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D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D49" i="1"/>
  <c r="E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D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D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D52" i="1"/>
  <c r="E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D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D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D55" i="1"/>
  <c r="E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B56" i="1"/>
  <c r="C56" i="1"/>
  <c r="D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B21" i="1" l="1"/>
  <c r="C21" i="1"/>
  <c r="B22" i="1"/>
  <c r="C22" i="1"/>
  <c r="B23" i="1"/>
  <c r="C23" i="1"/>
  <c r="B24" i="1"/>
  <c r="C24" i="1"/>
  <c r="B25" i="1"/>
  <c r="C25" i="1"/>
  <c r="B27" i="1"/>
  <c r="C27" i="1"/>
  <c r="B28" i="1"/>
  <c r="C28" i="1"/>
  <c r="B37" i="1"/>
  <c r="C37" i="1"/>
  <c r="W16" i="1" l="1"/>
  <c r="V16" i="1"/>
  <c r="U16" i="1"/>
  <c r="T16" i="1"/>
  <c r="S16" i="1"/>
  <c r="R16" i="1"/>
  <c r="Q16" i="1"/>
  <c r="P16" i="1"/>
  <c r="O16" i="1"/>
  <c r="N16" i="1"/>
  <c r="M16" i="1"/>
  <c r="L16" i="1"/>
  <c r="K16" i="1"/>
  <c r="W15" i="1"/>
  <c r="W17" i="1" s="1"/>
  <c r="V15" i="1"/>
  <c r="V17" i="1" s="1"/>
  <c r="U15" i="1"/>
  <c r="U17" i="1" s="1"/>
  <c r="T15" i="1"/>
  <c r="T17" i="1" s="1"/>
  <c r="S15" i="1"/>
  <c r="S17" i="1" s="1"/>
  <c r="R15" i="1"/>
  <c r="R17" i="1" s="1"/>
  <c r="Q15" i="1"/>
  <c r="Q17" i="1" s="1"/>
  <c r="P15" i="1"/>
  <c r="P17" i="1" s="1"/>
  <c r="O15" i="1"/>
  <c r="O17" i="1" s="1"/>
  <c r="N15" i="1"/>
  <c r="N17" i="1" s="1"/>
  <c r="M15" i="1"/>
  <c r="M17" i="1" s="1"/>
  <c r="L15" i="1"/>
  <c r="L17" i="1" s="1"/>
  <c r="K15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W12" i="1"/>
  <c r="W14" i="1" s="1"/>
  <c r="V12" i="1"/>
  <c r="V14" i="1" s="1"/>
  <c r="U12" i="1"/>
  <c r="U14" i="1" s="1"/>
  <c r="T12" i="1"/>
  <c r="T14" i="1" s="1"/>
  <c r="S12" i="1"/>
  <c r="S14" i="1" s="1"/>
  <c r="R12" i="1"/>
  <c r="R14" i="1" s="1"/>
  <c r="Q12" i="1"/>
  <c r="Q14" i="1" s="1"/>
  <c r="P12" i="1"/>
  <c r="P14" i="1" s="1"/>
  <c r="O12" i="1"/>
  <c r="O14" i="1" s="1"/>
  <c r="N12" i="1"/>
  <c r="N14" i="1" s="1"/>
  <c r="M12" i="1"/>
  <c r="M14" i="1" s="1"/>
  <c r="L12" i="1"/>
  <c r="L14" i="1" s="1"/>
  <c r="K12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W9" i="1"/>
  <c r="W18" i="1" s="1"/>
  <c r="V9" i="1"/>
  <c r="V11" i="1" s="1"/>
  <c r="U9" i="1"/>
  <c r="U11" i="1" s="1"/>
  <c r="T9" i="1"/>
  <c r="T18" i="1" s="1"/>
  <c r="S9" i="1"/>
  <c r="S18" i="1" s="1"/>
  <c r="R9" i="1"/>
  <c r="R11" i="1" s="1"/>
  <c r="Q9" i="1"/>
  <c r="Q11" i="1" s="1"/>
  <c r="P9" i="1"/>
  <c r="P11" i="1" s="1"/>
  <c r="O9" i="1"/>
  <c r="O18" i="1" s="1"/>
  <c r="N9" i="1"/>
  <c r="N11" i="1" s="1"/>
  <c r="M9" i="1"/>
  <c r="M11" i="1" s="1"/>
  <c r="L9" i="1"/>
  <c r="L11" i="1" s="1"/>
  <c r="K9" i="1"/>
  <c r="G9" i="1" l="1"/>
  <c r="G15" i="1"/>
  <c r="G10" i="1"/>
  <c r="G16" i="1"/>
  <c r="G12" i="1"/>
  <c r="G13" i="1"/>
  <c r="K14" i="1"/>
  <c r="K18" i="1"/>
  <c r="K17" i="1"/>
  <c r="K11" i="1"/>
  <c r="S11" i="1"/>
  <c r="L18" i="1"/>
  <c r="T11" i="1"/>
  <c r="P18" i="1"/>
  <c r="O11" i="1"/>
  <c r="W11" i="1"/>
  <c r="M18" i="1"/>
  <c r="Q18" i="1"/>
  <c r="U18" i="1"/>
  <c r="N18" i="1"/>
  <c r="R18" i="1"/>
  <c r="V18" i="1"/>
  <c r="G17" i="1" l="1"/>
  <c r="G11" i="1"/>
  <c r="G14" i="1"/>
  <c r="G18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B60" i="1"/>
  <c r="C60" i="1"/>
  <c r="D60" i="1"/>
  <c r="E60" i="1"/>
  <c r="S60" i="1"/>
  <c r="T60" i="1"/>
  <c r="U60" i="1"/>
  <c r="V60" i="1"/>
  <c r="B61" i="1"/>
  <c r="C61" i="1"/>
  <c r="D61" i="1"/>
  <c r="S61" i="1"/>
  <c r="T61" i="1"/>
  <c r="U61" i="1"/>
  <c r="V61" i="1"/>
  <c r="B62" i="1"/>
  <c r="C62" i="1"/>
  <c r="D62" i="1"/>
  <c r="S62" i="1"/>
  <c r="T62" i="1"/>
  <c r="U62" i="1"/>
  <c r="V62" i="1"/>
  <c r="W523" i="1" l="1"/>
  <c r="V523" i="1"/>
  <c r="U523" i="1"/>
  <c r="T523" i="1"/>
  <c r="S523" i="1"/>
  <c r="R523" i="1"/>
  <c r="Q523" i="1"/>
  <c r="P523" i="1"/>
  <c r="O523" i="1"/>
  <c r="N523" i="1"/>
  <c r="W522" i="1"/>
  <c r="V522" i="1"/>
  <c r="U522" i="1"/>
  <c r="T522" i="1"/>
  <c r="S522" i="1"/>
  <c r="R522" i="1"/>
  <c r="Q522" i="1"/>
  <c r="P522" i="1"/>
  <c r="O522" i="1"/>
  <c r="N522" i="1"/>
  <c r="M522" i="1"/>
  <c r="L522" i="1"/>
  <c r="K522" i="1"/>
  <c r="W519" i="1"/>
  <c r="V519" i="1"/>
  <c r="U519" i="1"/>
  <c r="T519" i="1"/>
  <c r="S519" i="1"/>
  <c r="R519" i="1"/>
  <c r="Q519" i="1"/>
  <c r="P519" i="1"/>
  <c r="O519" i="1"/>
  <c r="N519" i="1"/>
  <c r="M519" i="1"/>
  <c r="L519" i="1"/>
  <c r="K519" i="1"/>
  <c r="W516" i="1"/>
  <c r="V516" i="1"/>
  <c r="U516" i="1"/>
  <c r="T516" i="1"/>
  <c r="S516" i="1"/>
  <c r="R516" i="1"/>
  <c r="Q516" i="1"/>
  <c r="P516" i="1"/>
  <c r="O516" i="1"/>
  <c r="N516" i="1"/>
  <c r="M516" i="1"/>
  <c r="L516" i="1"/>
  <c r="K516" i="1"/>
  <c r="W504" i="1"/>
  <c r="V504" i="1"/>
  <c r="U504" i="1"/>
  <c r="T504" i="1"/>
  <c r="S504" i="1"/>
  <c r="R504" i="1"/>
  <c r="Q504" i="1"/>
  <c r="P504" i="1"/>
  <c r="O504" i="1"/>
  <c r="N504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W500" i="1"/>
  <c r="V500" i="1"/>
  <c r="U500" i="1"/>
  <c r="T500" i="1"/>
  <c r="S500" i="1"/>
  <c r="R500" i="1"/>
  <c r="Q500" i="1"/>
  <c r="P500" i="1"/>
  <c r="O500" i="1"/>
  <c r="N500" i="1"/>
  <c r="M500" i="1"/>
  <c r="L500" i="1"/>
  <c r="K500" i="1"/>
  <c r="W497" i="1"/>
  <c r="V497" i="1"/>
  <c r="U497" i="1"/>
  <c r="T497" i="1"/>
  <c r="S497" i="1"/>
  <c r="R497" i="1"/>
  <c r="Q497" i="1"/>
  <c r="P497" i="1"/>
  <c r="O497" i="1"/>
  <c r="N497" i="1"/>
  <c r="M497" i="1"/>
  <c r="L497" i="1"/>
  <c r="K497" i="1"/>
  <c r="W484" i="1"/>
  <c r="V484" i="1"/>
  <c r="U484" i="1"/>
  <c r="T484" i="1"/>
  <c r="S484" i="1"/>
  <c r="R484" i="1"/>
  <c r="Q484" i="1"/>
  <c r="P484" i="1"/>
  <c r="O484" i="1"/>
  <c r="N484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W480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W477" i="1"/>
  <c r="V477" i="1"/>
  <c r="U477" i="1"/>
  <c r="T477" i="1"/>
  <c r="S477" i="1"/>
  <c r="R477" i="1"/>
  <c r="Q477" i="1"/>
  <c r="P477" i="1"/>
  <c r="O477" i="1"/>
  <c r="N477" i="1"/>
  <c r="M477" i="1"/>
  <c r="L477" i="1"/>
  <c r="K477" i="1"/>
  <c r="W445" i="1"/>
  <c r="V445" i="1"/>
  <c r="U445" i="1"/>
  <c r="T445" i="1"/>
  <c r="S445" i="1"/>
  <c r="R445" i="1"/>
  <c r="Q445" i="1"/>
  <c r="P445" i="1"/>
  <c r="O445" i="1"/>
  <c r="N445" i="1"/>
  <c r="W444" i="1"/>
  <c r="V444" i="1"/>
  <c r="U444" i="1"/>
  <c r="T444" i="1"/>
  <c r="S444" i="1"/>
  <c r="R444" i="1"/>
  <c r="Q444" i="1"/>
  <c r="P444" i="1"/>
  <c r="O444" i="1"/>
  <c r="N444" i="1"/>
  <c r="M444" i="1"/>
  <c r="L444" i="1"/>
  <c r="K444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W425" i="1"/>
  <c r="V425" i="1"/>
  <c r="U425" i="1"/>
  <c r="T425" i="1"/>
  <c r="S425" i="1"/>
  <c r="R425" i="1"/>
  <c r="W424" i="1"/>
  <c r="V424" i="1"/>
  <c r="U424" i="1"/>
  <c r="T424" i="1"/>
  <c r="S424" i="1"/>
  <c r="R424" i="1"/>
  <c r="W421" i="1"/>
  <c r="V421" i="1"/>
  <c r="U421" i="1"/>
  <c r="T421" i="1"/>
  <c r="S421" i="1"/>
  <c r="R421" i="1"/>
  <c r="W418" i="1"/>
  <c r="V418" i="1"/>
  <c r="U418" i="1"/>
  <c r="T418" i="1"/>
  <c r="S418" i="1"/>
  <c r="R418" i="1"/>
  <c r="C63" i="1" l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C64" i="1"/>
  <c r="D64" i="1"/>
  <c r="F64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C66" i="1"/>
  <c r="D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C67" i="1"/>
  <c r="D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D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D69" i="1"/>
  <c r="E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D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D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D72" i="1"/>
  <c r="E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D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D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D75" i="1"/>
  <c r="E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C76" i="1"/>
  <c r="D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622" i="1" l="1"/>
  <c r="V622" i="1"/>
  <c r="U622" i="1"/>
  <c r="T622" i="1"/>
  <c r="S622" i="1"/>
  <c r="R622" i="1"/>
  <c r="Q622" i="1"/>
  <c r="P622" i="1"/>
  <c r="O622" i="1"/>
  <c r="N622" i="1"/>
  <c r="W621" i="1"/>
  <c r="V621" i="1"/>
  <c r="U621" i="1"/>
  <c r="T621" i="1"/>
  <c r="S621" i="1"/>
  <c r="R621" i="1"/>
  <c r="Q621" i="1"/>
  <c r="P621" i="1"/>
  <c r="O621" i="1"/>
  <c r="N621" i="1"/>
  <c r="M621" i="1"/>
  <c r="W618" i="1"/>
  <c r="V618" i="1"/>
  <c r="U618" i="1"/>
  <c r="T618" i="1"/>
  <c r="S618" i="1"/>
  <c r="R618" i="1"/>
  <c r="Q618" i="1"/>
  <c r="P618" i="1"/>
  <c r="O618" i="1"/>
  <c r="N618" i="1"/>
  <c r="M618" i="1"/>
  <c r="W615" i="1"/>
  <c r="V615" i="1"/>
  <c r="U615" i="1"/>
  <c r="T615" i="1"/>
  <c r="S615" i="1"/>
  <c r="R615" i="1"/>
  <c r="Q615" i="1"/>
  <c r="P615" i="1"/>
  <c r="O615" i="1"/>
  <c r="N615" i="1"/>
  <c r="M615" i="1"/>
  <c r="W600" i="1"/>
  <c r="V600" i="1"/>
  <c r="U600" i="1"/>
  <c r="T600" i="1"/>
  <c r="S600" i="1"/>
  <c r="R600" i="1"/>
  <c r="Q600" i="1"/>
  <c r="P600" i="1"/>
  <c r="O600" i="1"/>
  <c r="W599" i="1"/>
  <c r="V599" i="1"/>
  <c r="U599" i="1"/>
  <c r="T599" i="1"/>
  <c r="S599" i="1"/>
  <c r="R599" i="1"/>
  <c r="Q599" i="1"/>
  <c r="P599" i="1"/>
  <c r="O599" i="1"/>
  <c r="W596" i="1"/>
  <c r="V596" i="1"/>
  <c r="U596" i="1"/>
  <c r="T596" i="1"/>
  <c r="S596" i="1"/>
  <c r="R596" i="1"/>
  <c r="Q596" i="1"/>
  <c r="P596" i="1"/>
  <c r="O596" i="1"/>
  <c r="W593" i="1"/>
  <c r="V593" i="1"/>
  <c r="U593" i="1"/>
  <c r="T593" i="1"/>
  <c r="S593" i="1"/>
  <c r="R593" i="1"/>
  <c r="Q593" i="1"/>
  <c r="P593" i="1"/>
  <c r="O593" i="1"/>
  <c r="W580" i="1"/>
  <c r="V580" i="1"/>
  <c r="U580" i="1"/>
  <c r="T580" i="1"/>
  <c r="S580" i="1"/>
  <c r="R580" i="1"/>
  <c r="Q580" i="1"/>
  <c r="P580" i="1"/>
  <c r="O580" i="1"/>
  <c r="N580" i="1"/>
  <c r="W579" i="1"/>
  <c r="V579" i="1"/>
  <c r="U579" i="1"/>
  <c r="T579" i="1"/>
  <c r="S579" i="1"/>
  <c r="R579" i="1"/>
  <c r="Q579" i="1"/>
  <c r="P579" i="1"/>
  <c r="O579" i="1"/>
  <c r="N579" i="1"/>
  <c r="M579" i="1"/>
  <c r="W576" i="1"/>
  <c r="V576" i="1"/>
  <c r="U576" i="1"/>
  <c r="T576" i="1"/>
  <c r="S576" i="1"/>
  <c r="R576" i="1"/>
  <c r="Q576" i="1"/>
  <c r="P576" i="1"/>
  <c r="O576" i="1"/>
  <c r="W573" i="1"/>
  <c r="V573" i="1"/>
  <c r="U573" i="1"/>
  <c r="T573" i="1"/>
  <c r="S573" i="1"/>
  <c r="R573" i="1"/>
  <c r="Q573" i="1"/>
  <c r="P573" i="1"/>
  <c r="O573" i="1"/>
  <c r="W561" i="1"/>
  <c r="V561" i="1"/>
  <c r="U561" i="1"/>
  <c r="T561" i="1"/>
  <c r="S561" i="1"/>
  <c r="R561" i="1"/>
  <c r="Q561" i="1"/>
  <c r="P561" i="1"/>
  <c r="O561" i="1"/>
  <c r="N561" i="1"/>
  <c r="W560" i="1"/>
  <c r="V560" i="1"/>
  <c r="U560" i="1"/>
  <c r="T560" i="1"/>
  <c r="S560" i="1"/>
  <c r="R560" i="1"/>
  <c r="Q560" i="1"/>
  <c r="P560" i="1"/>
  <c r="O560" i="1"/>
  <c r="N560" i="1"/>
  <c r="M560" i="1"/>
  <c r="L560" i="1"/>
  <c r="K560" i="1"/>
  <c r="W557" i="1"/>
  <c r="V557" i="1"/>
  <c r="U557" i="1"/>
  <c r="T557" i="1"/>
  <c r="S557" i="1"/>
  <c r="R557" i="1"/>
  <c r="Q557" i="1"/>
  <c r="P557" i="1"/>
  <c r="O557" i="1"/>
  <c r="N557" i="1"/>
  <c r="M557" i="1"/>
  <c r="L557" i="1"/>
  <c r="K557" i="1"/>
  <c r="W554" i="1"/>
  <c r="V554" i="1"/>
  <c r="U554" i="1"/>
  <c r="T554" i="1"/>
  <c r="S554" i="1"/>
  <c r="R554" i="1"/>
  <c r="Q554" i="1"/>
  <c r="P554" i="1"/>
  <c r="O554" i="1"/>
  <c r="N554" i="1"/>
  <c r="M554" i="1"/>
  <c r="L554" i="1"/>
  <c r="K554" i="1"/>
  <c r="W542" i="1"/>
  <c r="V542" i="1"/>
  <c r="U542" i="1"/>
  <c r="T542" i="1"/>
  <c r="S542" i="1"/>
  <c r="R542" i="1"/>
  <c r="Q542" i="1"/>
  <c r="P542" i="1"/>
  <c r="O542" i="1"/>
  <c r="N542" i="1"/>
  <c r="W541" i="1"/>
  <c r="V541" i="1"/>
  <c r="U541" i="1"/>
  <c r="T541" i="1"/>
  <c r="S541" i="1"/>
  <c r="R541" i="1"/>
  <c r="Q541" i="1"/>
  <c r="P541" i="1"/>
  <c r="O541" i="1"/>
  <c r="N541" i="1"/>
  <c r="M541" i="1"/>
  <c r="L541" i="1"/>
  <c r="K541" i="1"/>
  <c r="W538" i="1"/>
  <c r="V538" i="1"/>
  <c r="U538" i="1"/>
  <c r="T538" i="1"/>
  <c r="S538" i="1"/>
  <c r="R538" i="1"/>
  <c r="Q538" i="1"/>
  <c r="P538" i="1"/>
  <c r="O538" i="1"/>
  <c r="N538" i="1"/>
  <c r="M538" i="1"/>
  <c r="L538" i="1"/>
  <c r="K538" i="1"/>
  <c r="W535" i="1"/>
  <c r="V535" i="1"/>
  <c r="U535" i="1"/>
  <c r="T535" i="1"/>
  <c r="S535" i="1"/>
  <c r="R535" i="1"/>
  <c r="Q535" i="1"/>
  <c r="P535" i="1"/>
  <c r="O535" i="1"/>
  <c r="N535" i="1"/>
  <c r="M535" i="1"/>
  <c r="L535" i="1"/>
  <c r="K535" i="1"/>
  <c r="W405" i="1"/>
  <c r="V405" i="1"/>
  <c r="U405" i="1"/>
  <c r="T405" i="1"/>
  <c r="S405" i="1"/>
  <c r="R405" i="1"/>
  <c r="W404" i="1"/>
  <c r="V404" i="1"/>
  <c r="U404" i="1"/>
  <c r="T404" i="1"/>
  <c r="S404" i="1"/>
  <c r="R404" i="1"/>
  <c r="W401" i="1"/>
  <c r="V401" i="1"/>
  <c r="U401" i="1"/>
  <c r="T401" i="1"/>
  <c r="S401" i="1"/>
  <c r="R401" i="1"/>
  <c r="W398" i="1"/>
  <c r="V398" i="1"/>
  <c r="U398" i="1"/>
  <c r="T398" i="1"/>
  <c r="S398" i="1"/>
  <c r="R398" i="1"/>
  <c r="W385" i="1"/>
  <c r="V385" i="1"/>
  <c r="U385" i="1"/>
  <c r="T385" i="1"/>
  <c r="S385" i="1"/>
  <c r="R385" i="1"/>
  <c r="Q385" i="1"/>
  <c r="P385" i="1"/>
  <c r="O385" i="1"/>
  <c r="N385" i="1"/>
  <c r="W384" i="1"/>
  <c r="V384" i="1"/>
  <c r="U384" i="1"/>
  <c r="T384" i="1"/>
  <c r="S384" i="1"/>
  <c r="R384" i="1"/>
  <c r="Q384" i="1"/>
  <c r="P384" i="1"/>
  <c r="O384" i="1"/>
  <c r="N384" i="1"/>
  <c r="M384" i="1"/>
  <c r="W381" i="1"/>
  <c r="V381" i="1"/>
  <c r="U381" i="1"/>
  <c r="T381" i="1"/>
  <c r="S381" i="1"/>
  <c r="R381" i="1"/>
  <c r="Q381" i="1"/>
  <c r="P381" i="1"/>
  <c r="O381" i="1"/>
  <c r="N381" i="1"/>
  <c r="M381" i="1"/>
  <c r="W378" i="1"/>
  <c r="V378" i="1"/>
  <c r="U378" i="1"/>
  <c r="T378" i="1"/>
  <c r="S378" i="1"/>
  <c r="R378" i="1"/>
  <c r="Q378" i="1"/>
  <c r="P378" i="1"/>
  <c r="O378" i="1"/>
  <c r="N378" i="1"/>
  <c r="M378" i="1"/>
  <c r="W325" i="1"/>
  <c r="V325" i="1"/>
  <c r="U325" i="1"/>
  <c r="T325" i="1"/>
  <c r="S325" i="1"/>
  <c r="R325" i="1"/>
  <c r="Q325" i="1"/>
  <c r="P325" i="1"/>
  <c r="O325" i="1"/>
  <c r="N325" i="1"/>
  <c r="M325" i="1"/>
  <c r="W322" i="1"/>
  <c r="V322" i="1"/>
  <c r="U322" i="1"/>
  <c r="T322" i="1"/>
  <c r="S322" i="1"/>
  <c r="R322" i="1"/>
  <c r="Q322" i="1"/>
  <c r="P322" i="1"/>
  <c r="O322" i="1"/>
  <c r="N322" i="1"/>
  <c r="M322" i="1"/>
  <c r="W319" i="1"/>
  <c r="V319" i="1"/>
  <c r="U319" i="1"/>
  <c r="T319" i="1"/>
  <c r="S319" i="1"/>
  <c r="R319" i="1"/>
  <c r="Q319" i="1"/>
  <c r="P319" i="1"/>
  <c r="O319" i="1"/>
  <c r="N319" i="1"/>
  <c r="M319" i="1"/>
  <c r="D284" i="1"/>
  <c r="C284" i="1"/>
  <c r="B284" i="1"/>
  <c r="E283" i="1"/>
  <c r="D283" i="1"/>
  <c r="D282" i="1"/>
  <c r="D281" i="1"/>
  <c r="E280" i="1"/>
  <c r="D280" i="1"/>
  <c r="D279" i="1"/>
  <c r="D278" i="1"/>
  <c r="E277" i="1"/>
  <c r="D277" i="1"/>
  <c r="D276" i="1"/>
  <c r="D275" i="1"/>
  <c r="C275" i="1"/>
  <c r="B275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D274" i="1"/>
  <c r="C274" i="1"/>
  <c r="B274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F272" i="1"/>
  <c r="D272" i="1"/>
  <c r="C272" i="1"/>
  <c r="B272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V270" i="1"/>
  <c r="U270" i="1"/>
  <c r="T270" i="1"/>
  <c r="S270" i="1"/>
  <c r="D270" i="1"/>
  <c r="C270" i="1"/>
  <c r="B270" i="1"/>
  <c r="V269" i="1"/>
  <c r="U269" i="1"/>
  <c r="T269" i="1"/>
  <c r="S269" i="1"/>
  <c r="D269" i="1"/>
  <c r="C269" i="1"/>
  <c r="B269" i="1"/>
  <c r="V268" i="1"/>
  <c r="U268" i="1"/>
  <c r="T268" i="1"/>
  <c r="S268" i="1"/>
  <c r="E268" i="1"/>
  <c r="D268" i="1"/>
  <c r="C268" i="1"/>
  <c r="B268" i="1"/>
  <c r="V263" i="1"/>
  <c r="U263" i="1"/>
  <c r="T263" i="1"/>
  <c r="S263" i="1"/>
  <c r="D263" i="1"/>
  <c r="C263" i="1"/>
  <c r="B263" i="1"/>
  <c r="V262" i="1"/>
  <c r="U262" i="1"/>
  <c r="T262" i="1"/>
  <c r="S262" i="1"/>
  <c r="E262" i="1"/>
  <c r="D262" i="1"/>
  <c r="V261" i="1"/>
  <c r="U261" i="1"/>
  <c r="T261" i="1"/>
  <c r="S261" i="1"/>
  <c r="D261" i="1"/>
  <c r="V260" i="1"/>
  <c r="U260" i="1"/>
  <c r="T260" i="1"/>
  <c r="S260" i="1"/>
  <c r="D260" i="1"/>
  <c r="V259" i="1"/>
  <c r="U259" i="1"/>
  <c r="T259" i="1"/>
  <c r="S259" i="1"/>
  <c r="E259" i="1"/>
  <c r="D259" i="1"/>
  <c r="V258" i="1"/>
  <c r="U258" i="1"/>
  <c r="T258" i="1"/>
  <c r="S258" i="1"/>
  <c r="D258" i="1"/>
  <c r="V257" i="1"/>
  <c r="U257" i="1"/>
  <c r="T257" i="1"/>
  <c r="S257" i="1"/>
  <c r="D257" i="1"/>
  <c r="V256" i="1"/>
  <c r="U256" i="1"/>
  <c r="T256" i="1"/>
  <c r="S256" i="1"/>
  <c r="E256" i="1"/>
  <c r="D256" i="1"/>
  <c r="V255" i="1"/>
  <c r="U255" i="1"/>
  <c r="T255" i="1"/>
  <c r="S255" i="1"/>
  <c r="D255" i="1"/>
  <c r="V254" i="1"/>
  <c r="U254" i="1"/>
  <c r="T254" i="1"/>
  <c r="S254" i="1"/>
  <c r="D254" i="1"/>
  <c r="C254" i="1"/>
  <c r="B254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D253" i="1"/>
  <c r="C253" i="1"/>
  <c r="B253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F251" i="1"/>
  <c r="D251" i="1"/>
  <c r="C251" i="1"/>
  <c r="B251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V249" i="1"/>
  <c r="U249" i="1"/>
  <c r="T249" i="1"/>
  <c r="S249" i="1"/>
  <c r="D249" i="1"/>
  <c r="C249" i="1"/>
  <c r="B249" i="1"/>
  <c r="V248" i="1"/>
  <c r="U248" i="1"/>
  <c r="T248" i="1"/>
  <c r="S248" i="1"/>
  <c r="D248" i="1"/>
  <c r="C248" i="1"/>
  <c r="B248" i="1"/>
  <c r="V247" i="1"/>
  <c r="U247" i="1"/>
  <c r="T247" i="1"/>
  <c r="S247" i="1"/>
  <c r="E247" i="1"/>
  <c r="D247" i="1"/>
  <c r="C247" i="1"/>
  <c r="B247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D201" i="1"/>
  <c r="C201" i="1"/>
  <c r="B201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E200" i="1"/>
  <c r="D200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D199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D198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E197" i="1"/>
  <c r="D197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D196" i="1"/>
  <c r="V195" i="1"/>
  <c r="U195" i="1"/>
  <c r="T195" i="1"/>
  <c r="S195" i="1"/>
  <c r="R195" i="1"/>
  <c r="Q195" i="1"/>
  <c r="P195" i="1"/>
  <c r="D195" i="1"/>
  <c r="V194" i="1"/>
  <c r="U194" i="1"/>
  <c r="T194" i="1"/>
  <c r="S194" i="1"/>
  <c r="R194" i="1"/>
  <c r="Q194" i="1"/>
  <c r="P194" i="1"/>
  <c r="E194" i="1"/>
  <c r="D194" i="1"/>
  <c r="V193" i="1"/>
  <c r="U193" i="1"/>
  <c r="T193" i="1"/>
  <c r="S193" i="1"/>
  <c r="R193" i="1"/>
  <c r="Q193" i="1"/>
  <c r="P193" i="1"/>
  <c r="D193" i="1"/>
  <c r="V192" i="1"/>
  <c r="U192" i="1"/>
  <c r="T192" i="1"/>
  <c r="S192" i="1"/>
  <c r="R192" i="1"/>
  <c r="Q192" i="1"/>
  <c r="P192" i="1"/>
  <c r="D192" i="1"/>
  <c r="C192" i="1"/>
  <c r="B192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D191" i="1"/>
  <c r="C191" i="1"/>
  <c r="B191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F189" i="1"/>
  <c r="D189" i="1"/>
  <c r="C189" i="1"/>
  <c r="B189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V187" i="1"/>
  <c r="U187" i="1"/>
  <c r="T187" i="1"/>
  <c r="S187" i="1"/>
  <c r="D187" i="1"/>
  <c r="C187" i="1"/>
  <c r="B187" i="1"/>
  <c r="V186" i="1"/>
  <c r="U186" i="1"/>
  <c r="T186" i="1"/>
  <c r="S186" i="1"/>
  <c r="D186" i="1"/>
  <c r="C186" i="1"/>
  <c r="B186" i="1"/>
  <c r="V185" i="1"/>
  <c r="U185" i="1"/>
  <c r="T185" i="1"/>
  <c r="S185" i="1"/>
  <c r="E185" i="1"/>
  <c r="D185" i="1"/>
  <c r="C185" i="1"/>
  <c r="B185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D158" i="1"/>
  <c r="C158" i="1"/>
  <c r="B158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E157" i="1"/>
  <c r="D157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D156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D155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E154" i="1"/>
  <c r="D154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D153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D152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E151" i="1"/>
  <c r="D151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D150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D149" i="1"/>
  <c r="C149" i="1"/>
  <c r="B149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D148" i="1"/>
  <c r="C148" i="1"/>
  <c r="B148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F146" i="1"/>
  <c r="D146" i="1"/>
  <c r="C146" i="1"/>
  <c r="B146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V144" i="1"/>
  <c r="U144" i="1"/>
  <c r="T144" i="1"/>
  <c r="S144" i="1"/>
  <c r="D144" i="1"/>
  <c r="C144" i="1"/>
  <c r="B144" i="1"/>
  <c r="V143" i="1"/>
  <c r="U143" i="1"/>
  <c r="T143" i="1"/>
  <c r="S143" i="1"/>
  <c r="D143" i="1"/>
  <c r="C143" i="1"/>
  <c r="B143" i="1"/>
  <c r="V142" i="1"/>
  <c r="U142" i="1"/>
  <c r="T142" i="1"/>
  <c r="S142" i="1"/>
  <c r="E142" i="1"/>
  <c r="D142" i="1"/>
  <c r="C142" i="1"/>
  <c r="B142" i="1"/>
  <c r="B76" i="1"/>
  <c r="B67" i="1"/>
  <c r="B66" i="1"/>
  <c r="B64" i="1"/>
  <c r="B63" i="1"/>
</calcChain>
</file>

<file path=xl/sharedStrings.xml><?xml version="1.0" encoding="utf-8"?>
<sst xmlns="http://schemas.openxmlformats.org/spreadsheetml/2006/main" count="2252" uniqueCount="146">
  <si>
    <t>Дата</t>
  </si>
  <si>
    <t>Наименование организации, осуществляющей образовательную деятельность, адрес местонахождения</t>
  </si>
  <si>
    <t>Наименование экзаменов на право управления транспортными средствами</t>
  </si>
  <si>
    <t>Количество проведенных экзаменов на право управления транспортными средствами соответствующих категорий и подкатегорий транспортных средств</t>
  </si>
  <si>
    <t>Всего</t>
  </si>
  <si>
    <t>А</t>
  </si>
  <si>
    <t>А1</t>
  </si>
  <si>
    <t>В</t>
  </si>
  <si>
    <t>В1</t>
  </si>
  <si>
    <t>С</t>
  </si>
  <si>
    <t>С1</t>
  </si>
  <si>
    <t>D</t>
  </si>
  <si>
    <t>D1</t>
  </si>
  <si>
    <t>BE</t>
  </si>
  <si>
    <t>СЕ</t>
  </si>
  <si>
    <t>С1Е</t>
  </si>
  <si>
    <t>DE</t>
  </si>
  <si>
    <t>D1E</t>
  </si>
  <si>
    <t>Tm</t>
  </si>
  <si>
    <t>Tb</t>
  </si>
  <si>
    <t>М</t>
  </si>
  <si>
    <t>Количество проведенных теоретических экзаменов</t>
  </si>
  <si>
    <t>СДАЛ</t>
  </si>
  <si>
    <t>Из них</t>
  </si>
  <si>
    <t>сданных с 1 раза (%)</t>
  </si>
  <si>
    <t>Количество проведенных экзаменов по первоначальным навыкам управления транспортным средством</t>
  </si>
  <si>
    <t>Количество проведенных экзаменов по управлению транспортным средством в условиях дорожного движения</t>
  </si>
  <si>
    <t>ПРЕСТИЖ КУРЧАТОВ</t>
  </si>
  <si>
    <t>НО АНО "ПРЕСТИЖ"</t>
  </si>
  <si>
    <t>ДОН КУРЧАТОВ</t>
  </si>
  <si>
    <t>ООО "ДОН"</t>
  </si>
  <si>
    <t>АК - 46</t>
  </si>
  <si>
    <t>за два квартала 2019 ГОДА</t>
  </si>
  <si>
    <t>ДОСААФ ТИМ</t>
  </si>
  <si>
    <t xml:space="preserve">             сданных с 1 раза (%)</t>
  </si>
  <si>
    <t>ДОСААФ КУРСК</t>
  </si>
  <si>
    <t xml:space="preserve">                  сданных с 1 раза (%)</t>
  </si>
  <si>
    <t>САТТ</t>
  </si>
  <si>
    <t>ССАТ</t>
  </si>
  <si>
    <t>КАТК</t>
  </si>
  <si>
    <t xml:space="preserve">                     сданных с 1 раза (%)</t>
  </si>
  <si>
    <t>ПРЕСТИЖ</t>
  </si>
  <si>
    <t>АНПОО "УЦ "Престиж", г. Курск</t>
  </si>
  <si>
    <t xml:space="preserve">                 сданных с 1 раза (%)</t>
  </si>
  <si>
    <t>ДОН</t>
  </si>
  <si>
    <t>УЦ "Формула", г. Курск</t>
  </si>
  <si>
    <t xml:space="preserve">                   сданных с 1 раза (%)</t>
  </si>
  <si>
    <t>СТАРТ ПЛЮС</t>
  </si>
  <si>
    <r>
      <t xml:space="preserve">               </t>
    </r>
    <r>
      <rPr>
        <b/>
        <sz val="10"/>
        <color indexed="8"/>
        <rFont val="Times New Roman"/>
        <family val="1"/>
        <charset val="204"/>
      </rPr>
      <t xml:space="preserve"> сданных с 1 раза (%)</t>
    </r>
  </si>
  <si>
    <t>ЗА РУЛЕМ</t>
  </si>
  <si>
    <t xml:space="preserve">                сданных с 1 раза (%)</t>
  </si>
  <si>
    <t>ЮЗГУ</t>
  </si>
  <si>
    <t>ПОЧУ "Автошкола "Дебют", г. Курск</t>
  </si>
  <si>
    <t>СТО ДОРОГ</t>
  </si>
  <si>
    <t>ООЧУ ДПО "Сто дорог", г. Курск</t>
  </si>
  <si>
    <t>ВЕКТОР</t>
  </si>
  <si>
    <t>ОАТ</t>
  </si>
  <si>
    <t>Курск</t>
  </si>
  <si>
    <t>АО "СУДЖААВТОТРАНС" Г.СУДЖА</t>
  </si>
  <si>
    <t>АРГУС РЫЛЬСК</t>
  </si>
  <si>
    <t>ООО "АРГУС" Г.РЫЛЬСК</t>
  </si>
  <si>
    <t>РАТ РЫЛЬСК</t>
  </si>
  <si>
    <t>ОБПОУ "РЫЛЬСКИЙ АГРАРНЫЙ ТЕХНИКУМ" Г.РЫЛЬСК</t>
  </si>
  <si>
    <t>ССШ №2</t>
  </si>
  <si>
    <t>МКОУ "СУДЖАНСКАЯ СРЕДНЯЯ ОБЩЕОБРАЗОВАТЕЛЬНАЯ ШКОЛА №2" Г.СУДЖА</t>
  </si>
  <si>
    <t>ЗА РУЛЕМ РЫЛЬСК</t>
  </si>
  <si>
    <t>АНО ОПО "АВТОШКОЛА ЗА РУЛЕМ" г.ЛЬГОВ</t>
  </si>
  <si>
    <t>ЗА РУЛЕМ ЛЬГОВ</t>
  </si>
  <si>
    <t>СОШ№4 РЫЛЬСК</t>
  </si>
  <si>
    <t>МБОУ "РЫЛЬСКАЯ СРЕДНЯЯ ОБЩЕОБРАЗОВАТЕЛЬНАЯ ШКОЛА №4" Г.РЫЛЬСК</t>
  </si>
  <si>
    <t>РАТК РЫЛЬСК</t>
  </si>
  <si>
    <t xml:space="preserve">"РЫЛЬСКИЙ АВИАЦИОННЫЙ ТЕХНИЧЕСКИЙ КОЛЕДЖ" Г.РЫЛЬСК </t>
  </si>
  <si>
    <t>СОШ №1 РЫЛЬСК</t>
  </si>
  <si>
    <t>МБОУ "РЫЛЬСКАЯ СРЕДНЯЯ ОБЩЕОБРАЗОВАТЕЛЬНАЯ ШКОЛА №1 ИМ.Г.И.Шелехова"</t>
  </si>
  <si>
    <t>КАСКАД ОБОЯНЬ</t>
  </si>
  <si>
    <t>АВТОНОМНАЯ НЕКОМЕРЧЕСКАЯ ОРГАНИЗАЦИЯ ПРОФЕССИОНАЛЬНОГО ОБРАЗОВАНИЯ АВТОШКОЛВ "КАСКАД" Г.ОБОЯНЬ</t>
  </si>
  <si>
    <t>ООО "ДОН" п.КАСТОРНОЕ</t>
  </si>
  <si>
    <t>ЛИДЕР</t>
  </si>
  <si>
    <t>ССХТ</t>
  </si>
  <si>
    <t>СОШ №6</t>
  </si>
  <si>
    <t>МОУ СОШ №6 г. Железногорск</t>
  </si>
  <si>
    <t>МИЛК</t>
  </si>
  <si>
    <t>Автошкола ООО МИЛК г. Дмитриев</t>
  </si>
  <si>
    <t>АВТОПИЛОТ</t>
  </si>
  <si>
    <t>АНО ДПО Автошкола Автопилот г. Железногорск</t>
  </si>
  <si>
    <t>СТАРТ</t>
  </si>
  <si>
    <t>НО АНО УЦ Старт г. Железногорск</t>
  </si>
  <si>
    <t>АНО ОПО Автошкола За рулем г. Железногорск</t>
  </si>
  <si>
    <t>ЖПК</t>
  </si>
  <si>
    <t>ОБПОУ Железногорский ПК г. Железногорск</t>
  </si>
  <si>
    <t>ДОСААФ</t>
  </si>
  <si>
    <t>НОУ ДПО Автошкола Досааф г. Железногорск</t>
  </si>
  <si>
    <t>ЖГМК</t>
  </si>
  <si>
    <t>ОБПОУ ЖГМК г. Железногорск</t>
  </si>
  <si>
    <t>2019 ГОДА</t>
  </si>
  <si>
    <t>АВТОПРЕСТИЖ</t>
  </si>
  <si>
    <t>АНО "Учебный центр "Автопрестиж"</t>
  </si>
  <si>
    <t>ИТОГО ЗА ГОД</t>
  </si>
  <si>
    <t/>
  </si>
  <si>
    <t>СУДЖА АТП</t>
  </si>
  <si>
    <t>ФЕНИКС</t>
  </si>
  <si>
    <t>ИТОГО ЗА МАРТ</t>
  </si>
  <si>
    <t>Феникс ООО</t>
  </si>
  <si>
    <t>66.6</t>
  </si>
  <si>
    <t>КАТК РЫЛЬСК</t>
  </si>
  <si>
    <t>СТАРТ ФАТЕЖ</t>
  </si>
  <si>
    <t>НОАНО "УЦ "Старт"</t>
  </si>
  <si>
    <t>84.0</t>
  </si>
  <si>
    <t>00.0</t>
  </si>
  <si>
    <t>ДАТК</t>
  </si>
  <si>
    <t>ОБПОУ ДАТК г. Дмитриев</t>
  </si>
  <si>
    <t>80.0</t>
  </si>
  <si>
    <t>50.0</t>
  </si>
  <si>
    <t>41.6</t>
  </si>
  <si>
    <t>1-е полугодие 2021г.</t>
  </si>
  <si>
    <t>83.3</t>
  </si>
  <si>
    <t>00.</t>
  </si>
  <si>
    <t>100.0</t>
  </si>
  <si>
    <t>71.9</t>
  </si>
  <si>
    <t>1-полугодие 2021г.</t>
  </si>
  <si>
    <t>80.49</t>
  </si>
  <si>
    <t>71.4</t>
  </si>
  <si>
    <t>77.5</t>
  </si>
  <si>
    <t>61.1</t>
  </si>
  <si>
    <t>ДОН КУРСК</t>
  </si>
  <si>
    <t xml:space="preserve">СВЕТОФОР </t>
  </si>
  <si>
    <t>ПО АНО "Автошкола СВЕТОФОР"</t>
  </si>
  <si>
    <t>Курчатовская а/ш ДОСААФ</t>
  </si>
  <si>
    <t>9 месяцев 2021г.</t>
  </si>
  <si>
    <t>НОУ ДПО "Курчатовская а/ш ДОСААФ"</t>
  </si>
  <si>
    <t>Льговская а/ш ДОСААФ</t>
  </si>
  <si>
    <t>НОУ ДПО "Льговская а/ш ДОСААФ"</t>
  </si>
  <si>
    <t>Тимская а/ш ДОСААФ</t>
  </si>
  <si>
    <t>НОУ ДПО "Тимская а/ш ДОСААФ"</t>
  </si>
  <si>
    <t>Курская а/ш ДОСААФ</t>
  </si>
  <si>
    <t>НОУ ДПО "Курская а/ш ДОСААФ"</t>
  </si>
  <si>
    <t>86.3</t>
  </si>
  <si>
    <t>85.7</t>
  </si>
  <si>
    <t>79.6</t>
  </si>
  <si>
    <t>45.71</t>
  </si>
  <si>
    <t>80.56</t>
  </si>
  <si>
    <t>45.57</t>
  </si>
  <si>
    <t>79.91</t>
  </si>
  <si>
    <t>37.7</t>
  </si>
  <si>
    <t>82.7</t>
  </si>
  <si>
    <t>37.4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</si>
</sst>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Franklin Gothic Demi Cond"/>
      <family val="2"/>
      <charset val="204"/>
    </font>
    <font>
      <sz val="1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Franklin Gothic Demi Cond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2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31"/>
        <bgColor indexed="22"/>
      </patternFill>
    </fill>
    <fill>
      <patternFill patternType="solid">
        <fgColor theme="0"/>
        <bgColor indexed="3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3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4" fontId="7" fillId="3" borderId="9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0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4" fontId="13" fillId="4" borderId="9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4" fontId="14" fillId="5" borderId="9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6" borderId="0" xfId="0" applyFill="1"/>
    <xf numFmtId="0" fontId="0" fillId="0" borderId="7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4" fontId="6" fillId="7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4" fontId="7" fillId="8" borderId="13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Fill="1"/>
    <xf numFmtId="0" fontId="10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4" fontId="1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" fontId="7" fillId="3" borderId="9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/>
    <xf numFmtId="0" fontId="3" fillId="0" borderId="9" xfId="0" applyFont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" fontId="7" fillId="3" borderId="9" xfId="0" applyNumberFormat="1" applyFont="1" applyFill="1" applyBorder="1" applyAlignment="1">
      <alignment horizontal="center" vertical="center" wrapText="1"/>
    </xf>
    <xf numFmtId="0" fontId="4" fillId="7" borderId="13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" fontId="13" fillId="4" borderId="9" xfId="0" applyNumberFormat="1" applyFont="1" applyFill="1" applyBorder="1" applyAlignment="1" applyProtection="1">
      <alignment horizontal="center" vertical="center" wrapText="1"/>
      <protection locked="0" hidden="1"/>
    </xf>
    <xf numFmtId="4" fontId="13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left" vertical="center" wrapText="1"/>
    </xf>
    <xf numFmtId="0" fontId="2" fillId="9" borderId="0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8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textRotation="90" wrapText="1"/>
    </xf>
    <xf numFmtId="14" fontId="15" fillId="0" borderId="10" xfId="0" applyNumberFormat="1" applyFont="1" applyBorder="1" applyAlignment="1">
      <alignment horizontal="center" vertical="center" textRotation="90" wrapText="1"/>
    </xf>
    <xf numFmtId="14" fontId="15" fillId="0" borderId="7" xfId="0" applyNumberFormat="1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15" fillId="0" borderId="7" xfId="0" applyFont="1" applyBorder="1" applyAlignment="1">
      <alignment horizontal="center" vertical="center" textRotation="90" wrapText="1"/>
    </xf>
    <xf numFmtId="14" fontId="11" fillId="0" borderId="1" xfId="0" applyNumberFormat="1" applyFont="1" applyBorder="1" applyAlignment="1">
      <alignment horizontal="center" vertical="center" textRotation="90" wrapText="1"/>
    </xf>
    <xf numFmtId="14" fontId="11" fillId="0" borderId="10" xfId="0" applyNumberFormat="1" applyFont="1" applyBorder="1" applyAlignment="1">
      <alignment horizontal="center" vertical="center" textRotation="90" wrapText="1"/>
    </xf>
    <xf numFmtId="14" fontId="11" fillId="0" borderId="7" xfId="0" applyNumberFormat="1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textRotation="90" wrapText="1"/>
    </xf>
    <xf numFmtId="14" fontId="16" fillId="0" borderId="10" xfId="0" applyNumberFormat="1" applyFont="1" applyBorder="1" applyAlignment="1">
      <alignment horizontal="center" vertical="center" textRotation="90" wrapText="1"/>
    </xf>
    <xf numFmtId="14" fontId="16" fillId="0" borderId="7" xfId="0" applyNumberFormat="1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center" vertical="center" textRotation="90" wrapText="1"/>
    </xf>
    <xf numFmtId="0" fontId="16" fillId="0" borderId="7" xfId="0" applyFont="1" applyBorder="1" applyAlignment="1">
      <alignment horizontal="center" vertical="center" textRotation="90" wrapText="1"/>
    </xf>
    <xf numFmtId="0" fontId="2" fillId="6" borderId="0" xfId="0" applyFont="1" applyFill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14" fontId="4" fillId="0" borderId="1" xfId="0" applyNumberFormat="1" applyFont="1" applyBorder="1" applyAlignment="1">
      <alignment horizontal="center" vertical="center" textRotation="90" wrapText="1"/>
    </xf>
    <xf numFmtId="14" fontId="4" fillId="0" borderId="10" xfId="0" applyNumberFormat="1" applyFont="1" applyBorder="1" applyAlignment="1">
      <alignment horizontal="center" vertical="center" textRotation="90" wrapText="1"/>
    </xf>
    <xf numFmtId="14" fontId="4" fillId="0" borderId="7" xfId="0" applyNumberFormat="1" applyFont="1" applyBorder="1" applyAlignment="1">
      <alignment horizontal="center" vertical="center" textRotation="90" wrapText="1"/>
    </xf>
    <xf numFmtId="0" fontId="9" fillId="6" borderId="0" xfId="0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7" xfId="0" applyFont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textRotation="90" wrapText="1"/>
    </xf>
    <xf numFmtId="14" fontId="4" fillId="0" borderId="10" xfId="0" applyNumberFormat="1" applyFont="1" applyFill="1" applyBorder="1" applyAlignment="1">
      <alignment horizontal="center" vertical="center" textRotation="90" wrapText="1"/>
    </xf>
    <xf numFmtId="14" fontId="4" fillId="0" borderId="7" xfId="0" applyNumberFormat="1" applyFont="1" applyFill="1" applyBorder="1" applyAlignment="1">
      <alignment horizontal="center" vertical="center" textRotation="90" wrapText="1"/>
    </xf>
    <xf numFmtId="0" fontId="16" fillId="0" borderId="1" xfId="0" applyFont="1" applyFill="1" applyBorder="1" applyAlignment="1">
      <alignment horizontal="center" vertical="center" textRotation="90" wrapText="1"/>
    </xf>
    <xf numFmtId="0" fontId="16" fillId="0" borderId="10" xfId="0" applyFont="1" applyFill="1" applyBorder="1" applyAlignment="1">
      <alignment horizontal="center" vertical="center" textRotation="90" wrapText="1"/>
    </xf>
    <xf numFmtId="0" fontId="16" fillId="0" borderId="7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center" vertical="center" textRotation="90" wrapText="1"/>
    </xf>
    <xf numFmtId="0" fontId="17" fillId="0" borderId="7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&#1057;&#1090;&#1072;&#1088;&#1099;&#1081;-&#1088;&#1072;&#1073;-&#1089;&#1090;&#1086;&#1083;\&#1040;&#1053;&#1040;&#1051;&#1048;&#1047;%20&#1053;&#1054;&#1042;&#1067;&#1049;%20&#1053;&#1040;%20&#1057;&#1040;&#1049;&#1058;\2021\2%20&#1050;&#1042;&#1040;&#1056;&#1058;&#1040;&#1051;%202021\&#1040;&#1053;&#1040;&#1051;&#1048;&#1047;%20&#1057;&#1044;&#1040;&#1063;&#1048;%202021%20&#1052;&#1056;&#1069;&#1054;%202\&#1040;&#1042;&#1058;&#1054;&#1055;&#1056;&#1045;&#1057;&#1058;&#1048;&#1046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noz/Desktop/&#1040;&#1053;&#1040;&#1051;&#1048;&#1047;%20&#1053;&#1054;&#1042;&#1067;&#1049;%20&#1053;&#1040;%20&#1057;&#1040;&#1049;&#1058;/9%20&#1084;&#1077;&#1089;&#1103;&#1094;&#1077;&#1074;%202019/&#1040;&#1053;&#1040;&#1051;&#1048;&#1047;%20&#1057;&#1044;&#1040;&#1063;&#1048;%202019%20&#1052;&#1056;&#1069;&#1054;%202/&#1044;&#1045;&#1041;&#1070;&#1058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53;&#1040;&#1051;&#1048;&#1047;%20&#1057;&#1044;&#1040;&#1063;&#1048;%202021/&#1044;&#1045;&#1041;&#1070;&#1058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noz/Desktop/&#1040;&#1053;&#1040;&#1051;&#1048;&#1047;%20&#1053;&#1054;&#1042;&#1067;&#1049;%20&#1053;&#1040;%20&#1057;&#1040;&#1049;&#1058;/2020/6%20&#1052;&#1045;&#1057;&#1071;&#1062;&#1045;&#1042;/&#1040;&#1053;&#1040;&#1051;&#1048;&#1047;%20&#1057;&#1044;&#1040;&#1063;&#1048;%202020%20&#1052;&#1056;&#1069;&#1054;%202%206%20&#1052;&#1045;&#1057;/&#1050;&#1054;&#1056;&#1042;&#1045;&#1058;&#1066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53;&#1040;&#1051;&#1048;&#1047;%20&#1057;&#1044;&#1040;&#1063;&#1048;%202021/&#1050;&#1054;&#1056;&#1042;&#1045;&#1058;&#1066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noz/Desktop/&#1040;&#1053;&#1040;&#1051;&#1048;&#1047;%20&#1053;&#1054;&#1042;&#1067;&#1049;%20&#1053;&#1040;%20&#1057;&#1040;&#1049;&#1058;/9%20&#1084;&#1077;&#1089;&#1103;&#1094;&#1077;&#1074;%202019/&#1040;&#1053;&#1040;&#1051;&#1048;&#1047;%20&#1057;&#1044;&#1040;&#1063;&#1048;%202019%20&#1052;&#1056;&#1069;&#1054;%202/&#1055;&#1056;&#1054;&#1060;&#1048;+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53;&#1040;&#1051;&#1048;&#1047;%20&#1057;&#1044;&#1040;&#1063;&#1048;%202021/&#1055;&#1088;&#1086;&#1092;&#1080;+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53;&#1040;&#1051;&#1048;&#1047;%20&#1057;&#1044;&#1040;&#1063;&#1048;%202021/&#1057;&#1042;&#1045;&#1058;&#1054;&#1060;&#1054;&#1056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noz/Desktop/&#1040;&#1053;&#1040;&#1051;&#1048;&#1047;%20&#1053;&#1054;&#1042;&#1067;&#1049;%20&#1053;&#1040;%20&#1057;&#1040;&#1049;&#1058;/2020/6%20&#1052;&#1045;&#1057;&#1071;&#1062;&#1045;&#1042;/&#1040;&#1053;&#1040;&#1051;&#1048;&#1047;%20&#1057;&#1044;&#1040;&#1063;&#1048;%202020%20&#1052;&#1056;&#1069;&#1054;%202%206%20&#1052;&#1045;&#1057;/&#1060;&#1040;&#1056;&#1058;&#1059;&#1053;&#1040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53;&#1040;&#1051;&#1048;&#1047;%20&#1057;&#1044;&#1040;&#1063;&#1048;%202021/&#1060;&#1040;&#1056;&#1058;&#1059;&#1053;&#1040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noz/Desktop/&#1040;&#1053;&#1040;&#1051;&#1048;&#1047;%20&#1053;&#1054;&#1042;&#1067;&#1049;%20&#1053;&#1040;%20&#1057;&#1040;&#1049;&#1058;/9%20&#1084;&#1077;&#1089;&#1103;&#1094;&#1077;&#1074;%202019/&#1040;&#1053;&#1040;&#1051;&#1048;&#1047;%20&#1057;&#1044;&#1040;&#1063;&#1048;%202019%20&#1052;&#1056;&#1069;&#1054;%202/&#1070;&#1046;&#1053;&#1067;&#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noz/Desktop/&#1040;&#1053;&#1040;&#1051;&#1048;&#1047;%20&#1053;&#1054;&#1042;&#1067;&#1049;%20&#1053;&#1040;%20&#1057;&#1040;&#1049;&#1058;/2020/6%20&#1052;&#1045;&#1057;&#1071;&#1062;&#1045;&#1042;/&#1040;&#1053;&#1040;&#1051;&#1048;&#1047;%20&#1057;&#1044;&#1040;&#1063;&#1048;%202020%20&#1052;&#1056;&#1069;&#1054;%202%206%20&#1052;&#1045;&#1057;/&#1040;&#1042;&#1058;&#1054;&#1055;&#1056;&#1045;&#1057;&#1058;&#1048;&#1046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noz/Desktop/&#1040;&#1053;&#1040;&#1051;&#1048;&#1047;%20&#1053;&#1054;&#1042;&#1067;&#1049;%20&#1053;&#1040;%20&#1057;&#1040;&#1049;&#1058;/9%20&#1084;&#1077;&#1089;&#1103;&#1094;&#1077;&#1074;%202019/&#1040;&#1053;&#1040;&#1051;&#1048;&#1047;%20&#1057;&#1044;&#1040;&#1063;&#1048;%202019%20&#1052;&#1056;&#1069;&#1054;%202/&#1054;&#1044;&#1052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53;&#1040;&#1051;&#1048;&#1047;%20&#1057;&#1044;&#1040;&#1063;&#1048;%202021/&#1054;&#1044;&#1052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noz/Desktop/&#1040;&#1053;&#1040;&#1051;&#1048;&#1047;%20&#1053;&#1054;&#1042;&#1067;&#1049;%20&#1053;&#1040;%20&#1057;&#1040;&#1049;&#1058;/2020/6%20&#1052;&#1045;&#1057;&#1071;&#1062;&#1045;&#1042;/&#1040;&#1053;&#1040;&#1051;&#1048;&#1047;%20&#1057;&#1044;&#1040;&#1063;&#1048;%202020%20&#1052;&#1056;&#1069;&#1054;%202%206%20&#1052;&#1045;&#1057;/&#1056;&#1045;&#1043;&#1048;&#1054;&#1053;%2046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53;&#1040;&#1051;&#1048;&#1047;%20&#1057;&#1044;&#1040;&#1063;&#1048;%202021/&#1056;&#1045;&#1043;&#1048;&#1054;&#1053;%2046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noz/Desktop/&#1040;&#1053;&#1040;&#1051;&#1048;&#1047;%20&#1053;&#1054;&#1042;&#1067;&#1049;%20&#1053;&#1040;%20&#1057;&#1040;&#1049;&#1058;/2020/6%20&#1052;&#1045;&#1057;&#1071;&#1062;&#1045;&#1042;/&#1040;&#1053;&#1040;&#1051;&#1048;&#1047;%20&#1057;&#1044;&#1040;&#1063;&#1048;%202020%20&#1052;&#1056;&#1069;&#1054;%202%206%20&#1052;&#1045;&#1057;/&#1060;&#1054;&#1056;&#1052;&#1059;&#1051;&#1040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53;&#1040;&#1051;&#1048;&#1047;%20&#1057;&#1044;&#1040;&#1063;&#1048;%202021/&#1044;&#1054;&#1057;&#1040;&#1040;&#1060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53;&#1040;&#1051;&#1048;&#1047;%20&#1057;&#1044;&#1040;&#1063;&#1048;%202021/&#1057;&#1057;&#1040;&#1058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53;&#1040;&#1051;&#1048;&#1047;%20&#1057;&#1044;&#1040;&#1063;&#1048;%202021/&#1050;&#1040;&#1058;&#1050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53;&#1040;&#1051;&#1048;&#1047;%20&#1057;&#1044;&#1040;&#1063;&#1048;%202021/&#1055;&#1056;&#1045;&#1057;&#1058;&#1048;&#1046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53;&#1040;&#1051;&#1048;&#1047;%20&#1057;&#1044;&#1040;&#1063;&#1048;%202021/&#1060;&#1045;&#1053;&#1048;&#1050;&#105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noz/Desktop/&#1040;&#1053;&#1040;&#1051;&#1048;&#1047;%20&#1053;&#1054;&#1042;&#1067;&#1049;%20&#1053;&#1040;%20&#1057;&#1040;&#1049;&#1058;/2020/6%20&#1052;&#1045;&#1057;&#1071;&#1062;&#1045;&#1042;/&#1040;&#1053;&#1040;&#1051;&#1048;&#1047;%20&#1057;&#1044;&#1040;&#1063;&#1048;%202020%20&#1052;&#1056;&#1069;&#1054;%202%206%20&#1052;&#1045;&#1057;/&#1040;&#1042;&#1058;&#1054;&#1055;&#1059;&#1051;&#1068;&#1057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spektor/Desktop/&#1052;&#1056;&#1069;&#1054;%202%201%20&#1082;&#1074;&#1072;&#1088;&#1090;&#1072;&#1083;/&#166;&#1076;&#166;&#1061;&#166;&#1069;&#166;&#1064;&#166;&#1066;&#166;&#1073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53;&#1040;&#1051;&#1048;&#1047;%20&#1057;&#1044;&#1040;&#1063;&#1048;%202021/&#1044;&#1054;&#1053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53;&#1040;&#1051;&#1048;&#1047;%20&#1057;&#1044;&#1040;&#1063;&#1048;%202021/&#1054;&#1040;&#1058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53;&#1040;&#1051;&#1048;&#1047;%20&#1057;&#1044;&#1040;&#1063;&#1048;%202021/&#1050;&#1059;&#1056;&#1057;&#1050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spektor/Desktop/&#1052;&#1056;&#1069;&#1054;%202%201%20&#1082;&#1074;&#1072;&#1088;&#1090;&#1072;&#1083;/&#1057;&#1058;&#1040;&#1056;&#1058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noz/Desktop/&#1040;&#1053;&#1040;&#1051;&#1048;&#1047;%20&#1053;&#1054;&#1042;&#1067;&#1049;%20&#1053;&#1040;%20&#1057;&#1040;&#1049;&#1058;/2020/6%20&#1052;&#1045;&#1057;&#1071;&#1062;&#1045;&#1042;/&#1040;&#1053;&#1040;&#1051;&#1048;&#1047;%20&#1057;&#1044;&#1040;&#1063;&#1048;%202020%20&#1052;&#1056;&#1069;&#1054;%202%206%20&#1052;&#1045;&#1057;/&#1040;&#1042;&#1058;&#1054;&#1064;&#1050;&#1054;&#1051;&#1040;%20&#8470;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noz/Desktop/&#1040;&#1053;&#1040;&#1051;&#1048;&#1047;%20&#1053;&#1054;&#1042;&#1067;&#1049;%20&#1053;&#1040;%20&#1057;&#1040;&#1049;&#1058;/6%20&#1084;&#1077;&#1089;&#1103;&#1094;&#1077;&#1074;%202018/&#1050;&#1072;&#1088;&#1083;&#1072;%20%201%20&#1087;&#1086;&#1083;&#1091;&#1075;&#1086;&#1076;&#1080;&#1077;%202018/&#1040;&#1042;&#1058;&#1054;&#1064;&#1050;&#1054;&#1051;&#1040;%20&#8470;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noz/Desktop/&#1040;&#1053;&#1040;&#1051;&#1048;&#1047;%20&#1053;&#1054;&#1042;&#1067;&#1049;%20&#1053;&#1040;%20&#1057;&#1040;&#1049;&#1058;/9%20&#1084;&#1077;&#1089;&#1103;&#1094;&#1077;&#1074;%202019/&#1040;&#1053;&#1040;&#1051;&#1048;&#1047;%20&#1057;&#1044;&#1040;&#1063;&#1048;%202019%20&#1052;&#1056;&#1069;&#1054;%202/&#1041;&#1059;&#1052;&#1045;&#1056;&#1040;&#1053;&#1043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noz/Desktop/&#1040;&#1053;&#1040;&#1051;&#1048;&#1047;%20&#1053;&#1054;&#1042;&#1067;&#1049;%20&#1053;&#1040;%20&#1057;&#1040;&#1049;&#1058;/2020/6%20&#1052;&#1045;&#1057;&#1071;&#1062;&#1045;&#1042;/&#1040;&#1053;&#1040;&#1051;&#1048;&#1047;%20&#1057;&#1044;&#1040;&#1063;&#1048;%202020%20&#1052;&#1056;&#1069;&#1054;%202%206%20&#1052;&#1045;&#1057;/&#1042;&#1048;&#1056;&#1040;&#1046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noz/Desktop/&#1040;&#1053;&#1040;&#1051;&#1048;&#1047;%20&#1053;&#1054;&#1042;&#1067;&#1049;%20&#1053;&#1040;%20&#1057;&#1040;&#1049;&#1058;/2020/6%20&#1052;&#1045;&#1057;&#1071;&#1062;&#1045;&#1042;/&#1040;&#1053;&#1040;&#1051;&#1048;&#1047;%20&#1057;&#1044;&#1040;&#1063;&#1048;%202020%20&#1052;&#1056;&#1069;&#1054;%202%206%20&#1052;&#1045;&#1057;/&#1042;&#1054;&#104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noz/Desktop/&#1040;&#1053;&#1040;&#1051;&#1048;&#1047;%20&#1053;&#1054;&#1042;&#1067;&#1049;%20&#1053;&#1040;%20&#1057;&#1040;&#1049;&#1058;/2020/6%20&#1052;&#1045;&#1057;&#1071;&#1062;&#1045;&#1042;/&#1040;&#1053;&#1040;&#1051;&#1048;&#1047;%20&#1057;&#1044;&#1040;&#1063;&#1048;%202020%20&#1052;&#1056;&#1069;&#1054;%202%206%20&#1052;&#1045;&#1057;/&#1043;&#1040;&#1056;&#1040;&#1053;&#105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ИТОГО ЗА ЯНВАРЬ"/>
      <sheetName val="1.02"/>
      <sheetName val="2.02"/>
      <sheetName val="3.02"/>
      <sheetName val="ИТОГО ЗА ФЕВРАЛЬ"/>
      <sheetName val="17.03"/>
      <sheetName val="02.03"/>
      <sheetName val="03.03"/>
      <sheetName val="ИТОГО ЗА МАРТ"/>
      <sheetName val="ИТОГО ЗА 1 КВАРТАЛ"/>
      <sheetName val="29.04"/>
      <sheetName val="02.04"/>
      <sheetName val="03.04"/>
      <sheetName val="ИТОГО ЗА АПРЕЛЬ"/>
      <sheetName val="01.05"/>
      <sheetName val="02.05"/>
      <sheetName val="03.05"/>
      <sheetName val="ИТОГО ЗА МАЙ"/>
      <sheetName val="25.06"/>
      <sheetName val="02.06"/>
      <sheetName val="03.06"/>
      <sheetName val="ИТОГО ЗА ИЮНЬ"/>
      <sheetName val="ИТОГО ЗА 2 КВАРТАЛ"/>
      <sheetName val="01.07"/>
      <sheetName val="02.07"/>
      <sheetName val="03.07"/>
      <sheetName val="ИТОГО ЗА ИЮЛЬ"/>
      <sheetName val="12.08"/>
      <sheetName val="02.08"/>
      <sheetName val="03.08"/>
      <sheetName val="ИТОГО ЗА АВГУСТ"/>
      <sheetName val="01.09"/>
      <sheetName val="02.09"/>
      <sheetName val="03.09"/>
      <sheetName val="ИТОГО ЗА СЕНТЯБРЬ"/>
      <sheetName val="ИТОГО ЗА 3 КВАРТАЛ"/>
      <sheetName val="12.10"/>
      <sheetName val="02.10"/>
      <sheetName val="03.10"/>
      <sheetName val="ИТОГО ЗА ОКТЯБРЬ"/>
      <sheetName val="27.11"/>
      <sheetName val="02.11"/>
      <sheetName val="03.11"/>
      <sheetName val="ИТОГО ЗА НОЯБРЬ"/>
      <sheetName val="01.12"/>
      <sheetName val="02.12"/>
      <sheetName val="03.12"/>
      <sheetName val="ИТОГО ЗА ДЕКАБРЬ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О ЗА 4 КВАРТАЛ"/>
      <sheetName val="ИТОГО"/>
      <sheetName val="Лист1"/>
    </sheetNames>
    <sheetDataSet>
      <sheetData sheetId="0"/>
      <sheetData sheetId="1"/>
      <sheetData sheetId="2"/>
      <sheetData sheetId="3">
        <row r="9">
          <cell r="H9">
            <v>0</v>
          </cell>
          <cell r="I9">
            <v>0</v>
          </cell>
          <cell r="J9">
            <v>0</v>
          </cell>
        </row>
        <row r="10">
          <cell r="H10">
            <v>0</v>
          </cell>
          <cell r="I10">
            <v>0</v>
          </cell>
          <cell r="J10">
            <v>0</v>
          </cell>
        </row>
        <row r="12">
          <cell r="H12">
            <v>0</v>
          </cell>
          <cell r="I12">
            <v>0</v>
          </cell>
          <cell r="J12">
            <v>0</v>
          </cell>
        </row>
        <row r="13">
          <cell r="H13">
            <v>0</v>
          </cell>
          <cell r="I13">
            <v>0</v>
          </cell>
          <cell r="J13">
            <v>0</v>
          </cell>
        </row>
        <row r="15">
          <cell r="H15">
            <v>0</v>
          </cell>
          <cell r="I15">
            <v>0</v>
          </cell>
          <cell r="J15">
            <v>0</v>
          </cell>
        </row>
        <row r="16">
          <cell r="H16">
            <v>0</v>
          </cell>
          <cell r="I16">
            <v>0</v>
          </cell>
          <cell r="J16">
            <v>0</v>
          </cell>
        </row>
      </sheetData>
      <sheetData sheetId="4"/>
      <sheetData sheetId="5"/>
      <sheetData sheetId="6"/>
      <sheetData sheetId="7">
        <row r="9">
          <cell r="H9">
            <v>0</v>
          </cell>
          <cell r="I9">
            <v>0</v>
          </cell>
          <cell r="J9">
            <v>0</v>
          </cell>
        </row>
        <row r="10">
          <cell r="H10">
            <v>0</v>
          </cell>
          <cell r="I10">
            <v>0</v>
          </cell>
          <cell r="J10">
            <v>0</v>
          </cell>
        </row>
        <row r="12">
          <cell r="H12">
            <v>0</v>
          </cell>
          <cell r="I12">
            <v>0</v>
          </cell>
          <cell r="J12">
            <v>0</v>
          </cell>
        </row>
        <row r="13">
          <cell r="H13">
            <v>0</v>
          </cell>
          <cell r="I13">
            <v>0</v>
          </cell>
          <cell r="J13">
            <v>0</v>
          </cell>
        </row>
        <row r="15">
          <cell r="H15">
            <v>0</v>
          </cell>
          <cell r="I15">
            <v>0</v>
          </cell>
          <cell r="J15">
            <v>0</v>
          </cell>
        </row>
        <row r="16">
          <cell r="H16">
            <v>0</v>
          </cell>
          <cell r="I16">
            <v>0</v>
          </cell>
          <cell r="J16">
            <v>0</v>
          </cell>
        </row>
      </sheetData>
      <sheetData sheetId="8"/>
      <sheetData sheetId="9"/>
      <sheetData sheetId="10"/>
      <sheetData sheetId="11">
        <row r="9">
          <cell r="H9">
            <v>0</v>
          </cell>
          <cell r="I9">
            <v>4</v>
          </cell>
          <cell r="J9">
            <v>0</v>
          </cell>
        </row>
        <row r="10">
          <cell r="H10">
            <v>0</v>
          </cell>
          <cell r="I10">
            <v>3</v>
          </cell>
          <cell r="J10">
            <v>0</v>
          </cell>
        </row>
        <row r="12">
          <cell r="H12">
            <v>0</v>
          </cell>
          <cell r="I12">
            <v>3</v>
          </cell>
          <cell r="J12">
            <v>0</v>
          </cell>
        </row>
        <row r="13">
          <cell r="H13">
            <v>0</v>
          </cell>
          <cell r="I13">
            <v>3</v>
          </cell>
          <cell r="J13">
            <v>0</v>
          </cell>
        </row>
        <row r="15">
          <cell r="H15">
            <v>0</v>
          </cell>
          <cell r="I15">
            <v>3</v>
          </cell>
          <cell r="J15">
            <v>0</v>
          </cell>
        </row>
        <row r="16">
          <cell r="H16">
            <v>0</v>
          </cell>
          <cell r="I16">
            <v>0</v>
          </cell>
          <cell r="J16">
            <v>0</v>
          </cell>
        </row>
      </sheetData>
      <sheetData sheetId="12"/>
      <sheetData sheetId="13"/>
      <sheetData sheetId="14"/>
      <sheetData sheetId="15"/>
      <sheetData sheetId="16">
        <row r="9">
          <cell r="H9">
            <v>0</v>
          </cell>
          <cell r="I9">
            <v>4</v>
          </cell>
          <cell r="J9">
            <v>0</v>
          </cell>
        </row>
        <row r="10">
          <cell r="H10">
            <v>0</v>
          </cell>
          <cell r="I10">
            <v>3</v>
          </cell>
          <cell r="J10">
            <v>0</v>
          </cell>
        </row>
        <row r="12">
          <cell r="H12">
            <v>0</v>
          </cell>
          <cell r="I12">
            <v>0</v>
          </cell>
          <cell r="J12">
            <v>0</v>
          </cell>
        </row>
        <row r="13">
          <cell r="H13">
            <v>0</v>
          </cell>
          <cell r="I13">
            <v>0</v>
          </cell>
          <cell r="J13">
            <v>0</v>
          </cell>
        </row>
        <row r="15">
          <cell r="H15">
            <v>0</v>
          </cell>
          <cell r="I15">
            <v>3</v>
          </cell>
          <cell r="J15">
            <v>0</v>
          </cell>
        </row>
        <row r="16">
          <cell r="H16">
            <v>0</v>
          </cell>
          <cell r="I16">
            <v>1</v>
          </cell>
          <cell r="J16">
            <v>0</v>
          </cell>
        </row>
      </sheetData>
      <sheetData sheetId="17"/>
      <sheetData sheetId="18"/>
      <sheetData sheetId="19"/>
      <sheetData sheetId="20">
        <row r="9">
          <cell r="H9">
            <v>0</v>
          </cell>
          <cell r="I9">
            <v>0</v>
          </cell>
          <cell r="J9">
            <v>0</v>
          </cell>
        </row>
        <row r="10">
          <cell r="H10">
            <v>0</v>
          </cell>
          <cell r="I10">
            <v>0</v>
          </cell>
          <cell r="J10">
            <v>0</v>
          </cell>
        </row>
        <row r="12">
          <cell r="H12">
            <v>0</v>
          </cell>
          <cell r="I12">
            <v>0</v>
          </cell>
          <cell r="J12">
            <v>0</v>
          </cell>
        </row>
        <row r="13">
          <cell r="H13">
            <v>0</v>
          </cell>
          <cell r="I13">
            <v>0</v>
          </cell>
          <cell r="J13">
            <v>0</v>
          </cell>
        </row>
        <row r="15">
          <cell r="H15">
            <v>0</v>
          </cell>
          <cell r="I15">
            <v>0</v>
          </cell>
          <cell r="J15">
            <v>0</v>
          </cell>
        </row>
        <row r="16">
          <cell r="H16">
            <v>0</v>
          </cell>
          <cell r="I16">
            <v>0</v>
          </cell>
          <cell r="J16">
            <v>0</v>
          </cell>
        </row>
      </sheetData>
      <sheetData sheetId="21"/>
      <sheetData sheetId="22"/>
      <sheetData sheetId="23"/>
      <sheetData sheetId="24">
        <row r="9">
          <cell r="H9">
            <v>0</v>
          </cell>
          <cell r="I9">
            <v>6</v>
          </cell>
          <cell r="J9">
            <v>0</v>
          </cell>
        </row>
        <row r="10">
          <cell r="H10">
            <v>0</v>
          </cell>
          <cell r="I10">
            <v>6</v>
          </cell>
          <cell r="J10">
            <v>0</v>
          </cell>
        </row>
        <row r="12">
          <cell r="H12">
            <v>0</v>
          </cell>
          <cell r="I12">
            <v>0</v>
          </cell>
          <cell r="J12">
            <v>0</v>
          </cell>
        </row>
        <row r="13">
          <cell r="H13">
            <v>0</v>
          </cell>
          <cell r="I13">
            <v>0</v>
          </cell>
          <cell r="J13">
            <v>0</v>
          </cell>
        </row>
        <row r="15">
          <cell r="H15">
            <v>0</v>
          </cell>
          <cell r="I15">
            <v>6</v>
          </cell>
          <cell r="J15">
            <v>0</v>
          </cell>
        </row>
        <row r="16">
          <cell r="H16">
            <v>0</v>
          </cell>
          <cell r="I16">
            <v>4</v>
          </cell>
          <cell r="J16">
            <v>0</v>
          </cell>
        </row>
      </sheetData>
      <sheetData sheetId="25"/>
      <sheetData sheetId="26"/>
      <sheetData sheetId="27"/>
      <sheetData sheetId="28"/>
      <sheetData sheetId="29">
        <row r="9">
          <cell r="H9">
            <v>0</v>
          </cell>
          <cell r="I9">
            <v>0</v>
          </cell>
          <cell r="J9">
            <v>0</v>
          </cell>
        </row>
        <row r="10">
          <cell r="H10">
            <v>0</v>
          </cell>
          <cell r="I10">
            <v>0</v>
          </cell>
          <cell r="J10">
            <v>0</v>
          </cell>
        </row>
        <row r="12">
          <cell r="H12">
            <v>0</v>
          </cell>
          <cell r="I12">
            <v>0</v>
          </cell>
          <cell r="J12">
            <v>0</v>
          </cell>
        </row>
        <row r="13">
          <cell r="H13">
            <v>0</v>
          </cell>
          <cell r="I13">
            <v>0</v>
          </cell>
          <cell r="J13">
            <v>0</v>
          </cell>
        </row>
        <row r="15">
          <cell r="H15">
            <v>0</v>
          </cell>
          <cell r="I15">
            <v>0</v>
          </cell>
          <cell r="J15">
            <v>0</v>
          </cell>
        </row>
        <row r="16">
          <cell r="H16">
            <v>0</v>
          </cell>
          <cell r="I16">
            <v>0</v>
          </cell>
          <cell r="J16">
            <v>0</v>
          </cell>
        </row>
      </sheetData>
      <sheetData sheetId="30"/>
      <sheetData sheetId="31"/>
      <sheetData sheetId="32"/>
      <sheetData sheetId="33">
        <row r="9">
          <cell r="H9">
            <v>0</v>
          </cell>
          <cell r="I9">
            <v>0</v>
          </cell>
          <cell r="J9">
            <v>0</v>
          </cell>
        </row>
        <row r="10">
          <cell r="H10">
            <v>0</v>
          </cell>
          <cell r="I10">
            <v>0</v>
          </cell>
          <cell r="J10">
            <v>0</v>
          </cell>
        </row>
        <row r="12">
          <cell r="H12">
            <v>0</v>
          </cell>
          <cell r="I12">
            <v>0</v>
          </cell>
          <cell r="J12">
            <v>0</v>
          </cell>
        </row>
        <row r="13">
          <cell r="H13">
            <v>0</v>
          </cell>
          <cell r="I13">
            <v>0</v>
          </cell>
          <cell r="J13">
            <v>0</v>
          </cell>
        </row>
        <row r="15">
          <cell r="H15">
            <v>0</v>
          </cell>
          <cell r="I15">
            <v>0</v>
          </cell>
          <cell r="J15">
            <v>0</v>
          </cell>
        </row>
        <row r="16">
          <cell r="H16">
            <v>0</v>
          </cell>
          <cell r="I16">
            <v>0</v>
          </cell>
          <cell r="J16">
            <v>0</v>
          </cell>
        </row>
      </sheetData>
      <sheetData sheetId="34"/>
      <sheetData sheetId="35"/>
      <sheetData sheetId="36"/>
      <sheetData sheetId="37">
        <row r="9">
          <cell r="H9">
            <v>0</v>
          </cell>
          <cell r="I9">
            <v>0</v>
          </cell>
          <cell r="J9">
            <v>0</v>
          </cell>
        </row>
        <row r="10">
          <cell r="H10">
            <v>0</v>
          </cell>
          <cell r="I10">
            <v>0</v>
          </cell>
          <cell r="J10">
            <v>0</v>
          </cell>
        </row>
        <row r="12">
          <cell r="H12">
            <v>0</v>
          </cell>
          <cell r="I12">
            <v>0</v>
          </cell>
          <cell r="J12">
            <v>0</v>
          </cell>
        </row>
        <row r="13">
          <cell r="H13">
            <v>0</v>
          </cell>
          <cell r="I13">
            <v>0</v>
          </cell>
          <cell r="J13">
            <v>0</v>
          </cell>
        </row>
        <row r="15">
          <cell r="H15">
            <v>0</v>
          </cell>
          <cell r="I15">
            <v>0</v>
          </cell>
          <cell r="J15">
            <v>0</v>
          </cell>
        </row>
        <row r="16">
          <cell r="H16">
            <v>0</v>
          </cell>
          <cell r="I16">
            <v>0</v>
          </cell>
          <cell r="J16">
            <v>0</v>
          </cell>
        </row>
      </sheetData>
      <sheetData sheetId="38"/>
      <sheetData sheetId="39"/>
      <sheetData sheetId="40"/>
      <sheetData sheetId="41"/>
      <sheetData sheetId="42">
        <row r="9">
          <cell r="H9">
            <v>0</v>
          </cell>
          <cell r="I9">
            <v>0</v>
          </cell>
          <cell r="J9">
            <v>0</v>
          </cell>
        </row>
        <row r="10">
          <cell r="H10">
            <v>0</v>
          </cell>
          <cell r="I10">
            <v>0</v>
          </cell>
          <cell r="J10">
            <v>0</v>
          </cell>
        </row>
        <row r="12">
          <cell r="H12">
            <v>0</v>
          </cell>
          <cell r="I12">
            <v>0</v>
          </cell>
          <cell r="J12">
            <v>0</v>
          </cell>
        </row>
        <row r="13">
          <cell r="H13">
            <v>0</v>
          </cell>
          <cell r="I13">
            <v>0</v>
          </cell>
          <cell r="J13">
            <v>0</v>
          </cell>
        </row>
        <row r="15">
          <cell r="H15">
            <v>0</v>
          </cell>
          <cell r="I15">
            <v>0</v>
          </cell>
          <cell r="J15">
            <v>0</v>
          </cell>
        </row>
        <row r="16">
          <cell r="H16">
            <v>0</v>
          </cell>
          <cell r="I16">
            <v>0</v>
          </cell>
          <cell r="J16">
            <v>0</v>
          </cell>
        </row>
      </sheetData>
      <sheetData sheetId="43"/>
      <sheetData sheetId="44"/>
      <sheetData sheetId="45"/>
      <sheetData sheetId="46">
        <row r="9">
          <cell r="H9">
            <v>0</v>
          </cell>
          <cell r="I9">
            <v>0</v>
          </cell>
          <cell r="J9">
            <v>0</v>
          </cell>
        </row>
        <row r="10">
          <cell r="H10">
            <v>0</v>
          </cell>
          <cell r="I10">
            <v>0</v>
          </cell>
          <cell r="J10">
            <v>0</v>
          </cell>
        </row>
        <row r="12">
          <cell r="H12">
            <v>0</v>
          </cell>
          <cell r="I12">
            <v>0</v>
          </cell>
          <cell r="J12">
            <v>0</v>
          </cell>
        </row>
        <row r="13">
          <cell r="H13">
            <v>0</v>
          </cell>
          <cell r="I13">
            <v>0</v>
          </cell>
          <cell r="J13">
            <v>0</v>
          </cell>
        </row>
        <row r="15">
          <cell r="H15">
            <v>0</v>
          </cell>
          <cell r="I15">
            <v>0</v>
          </cell>
          <cell r="J15">
            <v>0</v>
          </cell>
        </row>
        <row r="16">
          <cell r="H16">
            <v>0</v>
          </cell>
          <cell r="I16">
            <v>0</v>
          </cell>
          <cell r="J16">
            <v>0</v>
          </cell>
        </row>
      </sheetData>
      <sheetData sheetId="47"/>
      <sheetData sheetId="48"/>
      <sheetData sheetId="49"/>
      <sheetData sheetId="50">
        <row r="9">
          <cell r="H9">
            <v>0</v>
          </cell>
          <cell r="I9">
            <v>0</v>
          </cell>
          <cell r="J9">
            <v>0</v>
          </cell>
        </row>
        <row r="10">
          <cell r="H10">
            <v>0</v>
          </cell>
          <cell r="I10">
            <v>0</v>
          </cell>
          <cell r="J10">
            <v>0</v>
          </cell>
        </row>
        <row r="12">
          <cell r="H12">
            <v>0</v>
          </cell>
          <cell r="I12">
            <v>0</v>
          </cell>
          <cell r="J12">
            <v>0</v>
          </cell>
        </row>
        <row r="13">
          <cell r="H13">
            <v>0</v>
          </cell>
          <cell r="I13">
            <v>0</v>
          </cell>
          <cell r="J13">
            <v>0</v>
          </cell>
        </row>
        <row r="15">
          <cell r="H15">
            <v>0</v>
          </cell>
          <cell r="I15">
            <v>0</v>
          </cell>
          <cell r="J15">
            <v>0</v>
          </cell>
        </row>
        <row r="16">
          <cell r="H16">
            <v>0</v>
          </cell>
          <cell r="I16">
            <v>0</v>
          </cell>
          <cell r="J16">
            <v>0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.01"/>
      <sheetName val="2"/>
      <sheetName val="3"/>
      <sheetName val="ИТОГО ЗА ЯНВАРЬ"/>
      <sheetName val="22.02"/>
      <sheetName val="2.02"/>
      <sheetName val="3.02"/>
      <sheetName val="ИТОГО ЗА ФЕВРАЛЬ"/>
      <sheetName val="27.03"/>
      <sheetName val="02.03"/>
      <sheetName val="03.03"/>
      <sheetName val="ИТОГО ЗА МАРТ"/>
      <sheetName val="ИТОГО ЗА 1 КВАРТАЛ"/>
      <sheetName val="28.04"/>
      <sheetName val="02.04"/>
      <sheetName val="03.04"/>
      <sheetName val="ИТОГО ЗА АПРЕЛЬ"/>
      <sheetName val="29.05"/>
      <sheetName val="02.05"/>
      <sheetName val="03.05"/>
      <sheetName val="ИТОГО ЗА МАЙ"/>
      <sheetName val="22.06"/>
      <sheetName val="02.06"/>
      <sheetName val="03.06"/>
      <sheetName val="ИТОГО ЗА ИЮНЬ"/>
      <sheetName val="ИТОГО ЗА 2 КВАРТАЛ"/>
      <sheetName val="18.07"/>
      <sheetName val="02.07"/>
      <sheetName val="03.07"/>
      <sheetName val="ИТОГО ЗА ИЮЛЬ"/>
      <sheetName val="01.08"/>
      <sheetName val="02.08"/>
      <sheetName val="03.08"/>
      <sheetName val="ИТОГО ЗА АВГУСТ"/>
      <sheetName val="11.09"/>
      <sheetName val="02.09"/>
      <sheetName val="03.09"/>
      <sheetName val="ИТОГО ЗА СЕНТЯБРЬ"/>
      <sheetName val="ИТОГО ЗА 3 КВАРТАЛ"/>
      <sheetName val="13.10"/>
      <sheetName val="02.10"/>
      <sheetName val="03.10"/>
      <sheetName val="ИТОГО ЗА ОКТЯБРЬ"/>
      <sheetName val="13.11"/>
      <sheetName val="02.11"/>
      <sheetName val="03.11"/>
      <sheetName val="ИТОГО ЗА НОЯБРЬ"/>
      <sheetName val="01.12"/>
      <sheetName val="02.12"/>
      <sheetName val="03.12"/>
      <sheetName val="ИТОГО ЗА ДЕКАБРЬ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О ЗА 4 КВАРТАЛ"/>
      <sheetName val="ИТОГО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2">
          <cell r="E2" t="str">
            <v>ДЕБЮТ</v>
          </cell>
        </row>
        <row r="6">
          <cell r="B6" t="str">
            <v>Дата</v>
          </cell>
          <cell r="C6" t="str">
            <v>Наименование организации, осуществляющей образовательную деятельность, адрес местонахождения</v>
          </cell>
          <cell r="D6" t="str">
            <v>Наименование экзаменов на право управления транспортными средствами</v>
          </cell>
          <cell r="F6" t="str">
            <v>Количество проведенных экзаменов на право управления транспортными средствами соответствующих категорий и подкатегорий транспортных средств</v>
          </cell>
        </row>
        <row r="7">
          <cell r="F7" t="str">
            <v>Всего</v>
          </cell>
          <cell r="G7" t="str">
            <v>А</v>
          </cell>
          <cell r="H7" t="str">
            <v>А1</v>
          </cell>
          <cell r="I7" t="str">
            <v>В</v>
          </cell>
          <cell r="J7" t="str">
            <v>В1</v>
          </cell>
          <cell r="K7" t="str">
            <v>С</v>
          </cell>
          <cell r="L7" t="str">
            <v>С1</v>
          </cell>
          <cell r="M7" t="str">
            <v>D</v>
          </cell>
          <cell r="N7" t="str">
            <v>D1</v>
          </cell>
          <cell r="O7" t="str">
            <v>BE</v>
          </cell>
          <cell r="P7" t="str">
            <v>СЕ</v>
          </cell>
          <cell r="Q7" t="str">
            <v>С1Е</v>
          </cell>
          <cell r="R7" t="str">
            <v>DE</v>
          </cell>
          <cell r="S7" t="str">
            <v>D1E</v>
          </cell>
          <cell r="T7" t="str">
            <v>Tm</v>
          </cell>
          <cell r="U7" t="str">
            <v>Tb</v>
          </cell>
          <cell r="V7" t="str">
            <v>М</v>
          </cell>
        </row>
        <row r="8">
          <cell r="B8">
            <v>1</v>
          </cell>
          <cell r="C8">
            <v>2</v>
          </cell>
          <cell r="D8">
            <v>3</v>
          </cell>
          <cell r="F8">
            <v>4</v>
          </cell>
          <cell r="G8">
            <v>5</v>
          </cell>
          <cell r="H8">
            <v>6</v>
          </cell>
          <cell r="I8">
            <v>7</v>
          </cell>
          <cell r="J8">
            <v>8</v>
          </cell>
          <cell r="K8">
            <v>9</v>
          </cell>
          <cell r="L8">
            <v>10</v>
          </cell>
          <cell r="M8">
            <v>11</v>
          </cell>
          <cell r="N8">
            <v>12</v>
          </cell>
          <cell r="O8">
            <v>13</v>
          </cell>
          <cell r="P8">
            <v>14</v>
          </cell>
          <cell r="Q8">
            <v>15</v>
          </cell>
          <cell r="R8">
            <v>16</v>
          </cell>
          <cell r="S8">
            <v>17</v>
          </cell>
          <cell r="T8">
            <v>18</v>
          </cell>
          <cell r="U8">
            <v>19</v>
          </cell>
          <cell r="V8">
            <v>20</v>
          </cell>
        </row>
        <row r="9">
          <cell r="B9" t="str">
            <v>ИТОГО ЗА ГОД</v>
          </cell>
          <cell r="C9" t="str">
            <v>ПОЧУ "Автошкола "Дебют"</v>
          </cell>
          <cell r="D9" t="str">
            <v>Количество проведенных теоретических экзаменов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D10" t="str">
            <v>СДАЛ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D11" t="str">
            <v>Из них</v>
          </cell>
          <cell r="E11" t="str">
            <v>сданных с 1 раза (%)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</row>
        <row r="12">
          <cell r="D12" t="str">
            <v>Количество проведенных экзаменов по первоначальным навыкам управления транспортным средством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D13" t="str">
            <v>СДАЛ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D14" t="str">
            <v>Из них</v>
          </cell>
          <cell r="E14" t="str">
            <v>сданных с 1 раза (%)</v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</row>
        <row r="15">
          <cell r="D15" t="str">
            <v>Количество проведенных экзаменов по управлению транспортным средством в условиях дорожного движения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D16" t="str">
            <v>СДАЛ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D17" t="str">
            <v>Из них</v>
          </cell>
          <cell r="E17" t="str">
            <v>сданных с 1 раза (%)</v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</row>
        <row r="18">
          <cell r="B18">
            <v>0</v>
          </cell>
          <cell r="C18">
            <v>0</v>
          </cell>
          <cell r="D18">
            <v>0</v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</row>
      </sheetData>
      <sheetData sheetId="6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.01"/>
      <sheetName val="13.01"/>
      <sheetName val="3"/>
      <sheetName val="ИТОГО ЗА ЯНВАРЬ"/>
      <sheetName val="09.02"/>
      <sheetName val="18.02"/>
      <sheetName val="3.02"/>
      <sheetName val="СБОРНАЯ"/>
      <sheetName val="ИТОГО ЗА ФЕВРАЛЬ"/>
      <sheetName val="20.03"/>
      <sheetName val="02.03"/>
      <sheetName val="03.03"/>
      <sheetName val="ИТОГО ЗА МАРТ"/>
      <sheetName val="ИТОГО ЗА 1 КВАРТАЛ"/>
      <sheetName val="23.04"/>
      <sheetName val="02.04"/>
      <sheetName val="03.04"/>
      <sheetName val="ИТОГО ЗА АПРЕЛЬ"/>
      <sheetName val="22.05"/>
      <sheetName val="02.05"/>
      <sheetName val="03.05"/>
      <sheetName val="ИТОГО ЗА МАЙ"/>
      <sheetName val="09.06"/>
      <sheetName val="24.06"/>
      <sheetName val="03.06"/>
      <sheetName val="ИТОГО ЗА ИЮНЬ"/>
      <sheetName val="ИТОГО ЗА 2 КВАРТАЛ"/>
      <sheetName val="01.07"/>
      <sheetName val="02.07"/>
      <sheetName val="03.07"/>
      <sheetName val="ИТОГО ЗА ИЮЛЬ"/>
      <sheetName val="24.08"/>
      <sheetName val="02.08"/>
      <sheetName val="03.08"/>
      <sheetName val="ИТОГО ЗА АВГУСТ"/>
      <sheetName val="24.09"/>
      <sheetName val="02.09"/>
      <sheetName val="03.09"/>
      <sheetName val="ИТОГО ЗА СЕНТЯБРЬ"/>
      <sheetName val="ИТОГО ЗА 3 КВАРТАЛ"/>
      <sheetName val="12.10"/>
      <sheetName val="02.10"/>
      <sheetName val="03.10"/>
      <sheetName val="ИТОГО ЗА ОКТЯБРЬ"/>
      <sheetName val="27.11"/>
      <sheetName val="02.11"/>
      <sheetName val="03.11"/>
      <sheetName val="ИТОГО ЗА НОЯБРЬ"/>
      <sheetName val="01.12"/>
      <sheetName val="02.12"/>
      <sheetName val="03.12"/>
      <sheetName val="ИТОГО ЗА ДЕКАБРЬ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О ЗА 4 КВАРТАЛ"/>
      <sheetName val="ИТОГО"/>
      <sheetName val="Лист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9">
          <cell r="F9">
            <v>203</v>
          </cell>
          <cell r="G9">
            <v>0</v>
          </cell>
          <cell r="H9">
            <v>0</v>
          </cell>
          <cell r="I9">
            <v>203</v>
          </cell>
        </row>
        <row r="10">
          <cell r="F10">
            <v>155</v>
          </cell>
          <cell r="G10">
            <v>0</v>
          </cell>
          <cell r="H10">
            <v>0</v>
          </cell>
          <cell r="I10">
            <v>155</v>
          </cell>
        </row>
        <row r="11">
          <cell r="F11">
            <v>76.354679802955658</v>
          </cell>
          <cell r="G11" t="str">
            <v/>
          </cell>
          <cell r="H11" t="str">
            <v/>
          </cell>
          <cell r="I11">
            <v>76.354679802955658</v>
          </cell>
        </row>
        <row r="12">
          <cell r="F12">
            <v>60</v>
          </cell>
          <cell r="G12">
            <v>0</v>
          </cell>
          <cell r="H12">
            <v>0</v>
          </cell>
          <cell r="I12">
            <v>60</v>
          </cell>
        </row>
        <row r="13">
          <cell r="F13">
            <v>49</v>
          </cell>
          <cell r="G13">
            <v>0</v>
          </cell>
          <cell r="H13">
            <v>0</v>
          </cell>
          <cell r="I13">
            <v>49</v>
          </cell>
        </row>
        <row r="14">
          <cell r="F14">
            <v>81.666666666666671</v>
          </cell>
          <cell r="G14" t="str">
            <v/>
          </cell>
          <cell r="H14" t="str">
            <v/>
          </cell>
          <cell r="I14">
            <v>81.666666666666671</v>
          </cell>
        </row>
        <row r="15">
          <cell r="F15">
            <v>144</v>
          </cell>
          <cell r="G15">
            <v>0</v>
          </cell>
          <cell r="H15">
            <v>0</v>
          </cell>
          <cell r="I15">
            <v>144</v>
          </cell>
        </row>
        <row r="16">
          <cell r="F16">
            <v>94</v>
          </cell>
          <cell r="G16">
            <v>0</v>
          </cell>
          <cell r="H16">
            <v>0</v>
          </cell>
          <cell r="I16">
            <v>94</v>
          </cell>
        </row>
        <row r="17">
          <cell r="F17">
            <v>65.277777777777771</v>
          </cell>
          <cell r="G17" t="str">
            <v/>
          </cell>
          <cell r="H17" t="str">
            <v/>
          </cell>
          <cell r="I17">
            <v>65.277777777777771</v>
          </cell>
        </row>
        <row r="18">
          <cell r="F18">
            <v>46.305418719211822</v>
          </cell>
          <cell r="G18" t="str">
            <v/>
          </cell>
          <cell r="H18" t="str">
            <v/>
          </cell>
          <cell r="I18">
            <v>46.305418719211822</v>
          </cell>
        </row>
      </sheetData>
      <sheetData sheetId="6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.01"/>
      <sheetName val="25.01"/>
      <sheetName val="3"/>
      <sheetName val="ИТОГО ЗА ЯНВАРЬ"/>
      <sheetName val="1.02"/>
      <sheetName val="2.02"/>
      <sheetName val="3.02"/>
      <sheetName val="ИТОГО ЗА ФЕВРАЛЬ"/>
      <sheetName val="01.03"/>
      <sheetName val="02.03"/>
      <sheetName val="03.03"/>
      <sheetName val="ИТОГО ЗА МАРТ"/>
      <sheetName val="ИТОГО ЗА 1 КВАРТАЛ"/>
      <sheetName val="28.04"/>
      <sheetName val="02.04"/>
      <sheetName val="03.04"/>
      <sheetName val="ИТОГО ЗА АПРЕЛЬ"/>
      <sheetName val="27.05"/>
      <sheetName val="02.05"/>
      <sheetName val="03.05"/>
      <sheetName val="ИТОГО ЗА МАЙ"/>
      <sheetName val="08.06"/>
      <sheetName val="02.06"/>
      <sheetName val="03.06"/>
      <sheetName val="ИТОГО ЗА ИЮНЬ"/>
      <sheetName val="ИТОГО ЗА 2 КВАРТАЛ"/>
      <sheetName val="13.07"/>
      <sheetName val="02.07"/>
      <sheetName val="03.07"/>
      <sheetName val="ИТОГО ЗА ИЮЛЬ"/>
      <sheetName val="01.08"/>
      <sheetName val="02.08"/>
      <sheetName val="03.08"/>
      <sheetName val="ИТОГО ЗА АВГУСТ"/>
      <sheetName val="01.09"/>
      <sheetName val="02.09"/>
      <sheetName val="03.09"/>
      <sheetName val="ИТОГО ЗА СЕНТЯБРЬ"/>
      <sheetName val="ИТОГО ЗА 3 КВАРТАЛ"/>
      <sheetName val="05.10"/>
      <sheetName val="26.10"/>
      <sheetName val="03.10"/>
      <sheetName val="ИТОГО ЗА ОКТЯБРЬ"/>
      <sheetName val="01.11"/>
      <sheetName val="02.11"/>
      <sheetName val="03.11"/>
      <sheetName val="ИТОГО ЗА НОЯБРЬ"/>
      <sheetName val="01.12"/>
      <sheetName val="02.12"/>
      <sheetName val="03.12"/>
      <sheetName val="ИТОГО ЗА ДЕКАБРЬ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О ЗА 4 КВАРТАЛ"/>
      <sheetName val="ИТОГО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2">
          <cell r="E2" t="str">
            <v>КОРВЕТЪ</v>
          </cell>
        </row>
        <row r="6">
          <cell r="B6" t="str">
            <v>Дата</v>
          </cell>
          <cell r="C6" t="str">
            <v>Наименование организации, осуществляющей образовательную деятельность, адрес местонахождения</v>
          </cell>
          <cell r="D6" t="str">
            <v>Наименование экзаменов на право управления транспортными средствами</v>
          </cell>
          <cell r="F6" t="str">
            <v>Количество проведенных экзаменов на право управления транспортными средствами соответствующих категорий и подкатегорий транспортных средств</v>
          </cell>
        </row>
        <row r="7">
          <cell r="F7" t="str">
            <v>Всего</v>
          </cell>
          <cell r="G7" t="str">
            <v>А</v>
          </cell>
          <cell r="H7" t="str">
            <v>А1</v>
          </cell>
          <cell r="I7" t="str">
            <v>В</v>
          </cell>
          <cell r="J7" t="str">
            <v>В1</v>
          </cell>
          <cell r="K7" t="str">
            <v>С</v>
          </cell>
          <cell r="L7" t="str">
            <v>С1</v>
          </cell>
          <cell r="M7" t="str">
            <v>D</v>
          </cell>
          <cell r="N7" t="str">
            <v>D1</v>
          </cell>
          <cell r="O7" t="str">
            <v>BE</v>
          </cell>
          <cell r="P7" t="str">
            <v>СЕ</v>
          </cell>
          <cell r="Q7" t="str">
            <v>С1Е</v>
          </cell>
          <cell r="R7" t="str">
            <v>DE</v>
          </cell>
          <cell r="S7" t="str">
            <v>D1E</v>
          </cell>
          <cell r="T7" t="str">
            <v>Tm</v>
          </cell>
          <cell r="U7" t="str">
            <v>Tb</v>
          </cell>
          <cell r="V7" t="str">
            <v>М</v>
          </cell>
        </row>
        <row r="8">
          <cell r="B8">
            <v>1</v>
          </cell>
          <cell r="C8">
            <v>2</v>
          </cell>
          <cell r="D8">
            <v>3</v>
          </cell>
          <cell r="F8">
            <v>4</v>
          </cell>
          <cell r="G8">
            <v>5</v>
          </cell>
          <cell r="H8">
            <v>6</v>
          </cell>
          <cell r="I8">
            <v>7</v>
          </cell>
          <cell r="J8">
            <v>8</v>
          </cell>
          <cell r="K8">
            <v>9</v>
          </cell>
          <cell r="L8">
            <v>10</v>
          </cell>
          <cell r="M8">
            <v>11</v>
          </cell>
          <cell r="N8">
            <v>12</v>
          </cell>
          <cell r="O8">
            <v>13</v>
          </cell>
          <cell r="P8">
            <v>14</v>
          </cell>
          <cell r="Q8">
            <v>15</v>
          </cell>
          <cell r="R8">
            <v>16</v>
          </cell>
          <cell r="S8">
            <v>17</v>
          </cell>
          <cell r="T8">
            <v>18</v>
          </cell>
          <cell r="U8">
            <v>19</v>
          </cell>
          <cell r="V8">
            <v>20</v>
          </cell>
        </row>
        <row r="9">
          <cell r="B9" t="str">
            <v>ИТОГО ЗА ГОД</v>
          </cell>
          <cell r="C9" t="str">
            <v>НКП НОЦ "Корветъ", г. КУРСК</v>
          </cell>
          <cell r="D9" t="str">
            <v>Количество проведенных теоретических экзаменов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D10" t="str">
            <v>СДАЛ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D11" t="str">
            <v>Из них</v>
          </cell>
          <cell r="E11" t="str">
            <v>сданных с 1 раза (%)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</row>
        <row r="12">
          <cell r="D12" t="str">
            <v>Количество проведенных экзаменов по первоначальным навыкам управления транспортным средством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D13" t="str">
            <v>СДАЛ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D14" t="str">
            <v>Из них</v>
          </cell>
          <cell r="E14" t="str">
            <v>сданных с 1 раза (%)</v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</row>
        <row r="15">
          <cell r="D15" t="str">
            <v>Количество проведенных экзаменов по управлению транспортным средством в условиях дорожного движения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D16" t="str">
            <v>СДАЛ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D17" t="str">
            <v>Из них</v>
          </cell>
          <cell r="E17" t="str">
            <v>сданных с 1 раза (%)</v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</row>
        <row r="18">
          <cell r="B18">
            <v>0</v>
          </cell>
          <cell r="C18">
            <v>0</v>
          </cell>
          <cell r="D18">
            <v>0</v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</row>
      </sheetData>
      <sheetData sheetId="6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.01"/>
      <sheetName val="23.01"/>
      <sheetName val="3"/>
      <sheetName val="ИТОГО ЗА ЯНВАРЬ"/>
      <sheetName val="1.02"/>
      <sheetName val="20.02"/>
      <sheetName val="3.02"/>
      <sheetName val="ИТОГО ЗА ФЕВРАЛЬ"/>
      <sheetName val="11.03"/>
      <sheetName val="02.03"/>
      <sheetName val="03.03"/>
      <sheetName val="ИТОГО ЗА МАРТ"/>
      <sheetName val="ИТОГО ЗА 1 КВАРТАЛ"/>
      <sheetName val="28.04"/>
      <sheetName val="02.04"/>
      <sheetName val="03.04"/>
      <sheetName val="ИТОГО ЗА АПРЕЛЬ"/>
      <sheetName val="14.05"/>
      <sheetName val="28.05"/>
      <sheetName val="03.05"/>
      <sheetName val="ИТОГО ЗА МАЙ"/>
      <sheetName val="08.06"/>
      <sheetName val="02.06"/>
      <sheetName val="03.06"/>
      <sheetName val="ИТОГО ЗА ИЮНЬ"/>
      <sheetName val="ИТОГО ЗА 2 КВАРТАЛ"/>
      <sheetName val="09.07"/>
      <sheetName val="22.07"/>
      <sheetName val="23.07"/>
      <sheetName val="ИТОГО ЗА ИЮЛЬ"/>
      <sheetName val="11.08"/>
      <sheetName val="29.08"/>
      <sheetName val="28.08"/>
      <sheetName val="ИТОГО ЗА АВГУСТ"/>
      <sheetName val="30.09"/>
      <sheetName val="02.09"/>
      <sheetName val="29.09"/>
      <sheetName val="ИТОГО ЗА СЕНТЯБРЬ"/>
      <sheetName val="ИТОГО ЗА 3 КВАРТАЛ"/>
      <sheetName val="22.10"/>
      <sheetName val="26.10"/>
      <sheetName val="03.10"/>
      <sheetName val="ИТОГО ЗА ОКТЯБРЬ"/>
      <sheetName val="01.11"/>
      <sheetName val="02.11"/>
      <sheetName val="03.11"/>
      <sheetName val="ИТОГО ЗА НОЯБРЬ"/>
      <sheetName val="25.12"/>
      <sheetName val="12.12"/>
      <sheetName val="03.12"/>
      <sheetName val="ИТОГО ЗА ДЕКАБРЬ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О ЗА 4 КВАРТАЛ"/>
      <sheetName val="ИТОГО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>
        <row r="9">
          <cell r="F9">
            <v>164</v>
          </cell>
          <cell r="G9">
            <v>0</v>
          </cell>
          <cell r="H9">
            <v>0</v>
          </cell>
          <cell r="I9">
            <v>164</v>
          </cell>
        </row>
        <row r="10">
          <cell r="F10">
            <v>154</v>
          </cell>
          <cell r="G10">
            <v>0</v>
          </cell>
          <cell r="H10">
            <v>0</v>
          </cell>
          <cell r="I10">
            <v>154</v>
          </cell>
        </row>
        <row r="11">
          <cell r="F11">
            <v>93.902439024390247</v>
          </cell>
          <cell r="G11" t="str">
            <v/>
          </cell>
          <cell r="H11" t="str">
            <v/>
          </cell>
          <cell r="I11">
            <v>93.902439024390247</v>
          </cell>
        </row>
        <row r="12">
          <cell r="F12">
            <v>25</v>
          </cell>
          <cell r="G12">
            <v>0</v>
          </cell>
          <cell r="H12">
            <v>0</v>
          </cell>
          <cell r="I12">
            <v>25</v>
          </cell>
        </row>
        <row r="13">
          <cell r="F13">
            <v>21</v>
          </cell>
          <cell r="G13">
            <v>0</v>
          </cell>
          <cell r="H13">
            <v>0</v>
          </cell>
          <cell r="I13">
            <v>21</v>
          </cell>
        </row>
        <row r="14">
          <cell r="F14">
            <v>84</v>
          </cell>
          <cell r="G14" t="str">
            <v/>
          </cell>
          <cell r="H14" t="str">
            <v/>
          </cell>
          <cell r="I14">
            <v>84</v>
          </cell>
        </row>
        <row r="15">
          <cell r="F15">
            <v>150</v>
          </cell>
          <cell r="G15">
            <v>0</v>
          </cell>
          <cell r="H15">
            <v>0</v>
          </cell>
          <cell r="I15">
            <v>150</v>
          </cell>
        </row>
        <row r="16">
          <cell r="F16">
            <v>75</v>
          </cell>
          <cell r="G16">
            <v>0</v>
          </cell>
          <cell r="H16">
            <v>0</v>
          </cell>
          <cell r="I16">
            <v>75</v>
          </cell>
        </row>
        <row r="17">
          <cell r="F17">
            <v>50</v>
          </cell>
          <cell r="G17" t="str">
            <v/>
          </cell>
          <cell r="H17" t="str">
            <v/>
          </cell>
          <cell r="I17">
            <v>50</v>
          </cell>
        </row>
        <row r="18">
          <cell r="F18">
            <v>45.731707317073173</v>
          </cell>
          <cell r="G18" t="str">
            <v/>
          </cell>
          <cell r="H18" t="str">
            <v/>
          </cell>
          <cell r="I18">
            <v>45.731707317073173</v>
          </cell>
        </row>
      </sheetData>
      <sheetData sheetId="6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ИТОГО ЗА ЯНВАРЬ"/>
      <sheetName val="22.02"/>
      <sheetName val="2.02"/>
      <sheetName val="3.02"/>
      <sheetName val="ИТОГО ЗА ФЕВРАЛЬ"/>
      <sheetName val="01.03"/>
      <sheetName val="02.03"/>
      <sheetName val="03.03"/>
      <sheetName val="ИТОГО ЗА МАРТ"/>
      <sheetName val="ИТОГО ЗА 1 КВАРТАЛ"/>
      <sheetName val="05.04"/>
      <sheetName val="02.04"/>
      <sheetName val="03.04"/>
      <sheetName val="ИТОГО ЗА АПРЕЛЬ"/>
      <sheetName val="16.05"/>
      <sheetName val="02.05"/>
      <sheetName val="03.05"/>
      <sheetName val="ИТОГО ЗА МАЙ"/>
      <sheetName val="01.06"/>
      <sheetName val="02.06"/>
      <sheetName val="03.06"/>
      <sheetName val="ИТОГО ЗА ИЮНЬ"/>
      <sheetName val="ИТОГО ЗА 2 КВАРТАЛ"/>
      <sheetName val="20.07"/>
      <sheetName val="02.07"/>
      <sheetName val="03.07"/>
      <sheetName val="ИТОГО ЗА ИЮЛЬ"/>
      <sheetName val="28.08"/>
      <sheetName val="02.08"/>
      <sheetName val="03.08"/>
      <sheetName val="ИТОГО ЗА АВГУСТ"/>
      <sheetName val="01.09"/>
      <sheetName val="02.09"/>
      <sheetName val="03.09"/>
      <sheetName val="ИТОГО ЗА СЕНТЯБРЬ"/>
      <sheetName val="ИТОГО ЗА 3 КВАРТАЛ"/>
      <sheetName val="01.10"/>
      <sheetName val="02.10"/>
      <sheetName val="03.10"/>
      <sheetName val="ИТОГО ЗА ОКТЯБРЬ"/>
      <sheetName val="01.11"/>
      <sheetName val="02.11"/>
      <sheetName val="03.11"/>
      <sheetName val="ИТОГО ЗА НОЯБРЬ"/>
      <sheetName val="01.12"/>
      <sheetName val="02.12"/>
      <sheetName val="03.12"/>
      <sheetName val="ИТОГО ЗА ДЕКАБРЬ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О ЗА 4 КВАРТАЛ"/>
      <sheetName val="ИТОГО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2">
          <cell r="E2" t="str">
            <v>ПРОФИ +</v>
          </cell>
        </row>
        <row r="6">
          <cell r="B6" t="str">
            <v>Дата</v>
          </cell>
          <cell r="C6" t="str">
            <v>Наименование организации, осуществляющей образовательную деятельность, адрес местонахождения</v>
          </cell>
          <cell r="D6" t="str">
            <v>Наименование экзаменов на право управления транспортными средствами</v>
          </cell>
          <cell r="F6" t="str">
            <v>Количество проведенных экзаменов на право управления транспортными средствами соответствующих категорий и подкатегорий транспортных средств</v>
          </cell>
        </row>
        <row r="7">
          <cell r="F7" t="str">
            <v>Всего</v>
          </cell>
          <cell r="G7" t="str">
            <v>А</v>
          </cell>
          <cell r="H7" t="str">
            <v>А1</v>
          </cell>
          <cell r="I7" t="str">
            <v>В</v>
          </cell>
          <cell r="J7" t="str">
            <v>В1</v>
          </cell>
          <cell r="K7" t="str">
            <v>С</v>
          </cell>
          <cell r="L7" t="str">
            <v>С1</v>
          </cell>
          <cell r="M7" t="str">
            <v>D</v>
          </cell>
          <cell r="N7" t="str">
            <v>D1</v>
          </cell>
          <cell r="O7" t="str">
            <v>BE</v>
          </cell>
          <cell r="P7" t="str">
            <v>СЕ</v>
          </cell>
          <cell r="Q7" t="str">
            <v>С1Е</v>
          </cell>
          <cell r="R7" t="str">
            <v>DE</v>
          </cell>
          <cell r="S7" t="str">
            <v>D1E</v>
          </cell>
          <cell r="T7" t="str">
            <v>Tm</v>
          </cell>
          <cell r="U7" t="str">
            <v>Tb</v>
          </cell>
          <cell r="V7" t="str">
            <v>М</v>
          </cell>
        </row>
        <row r="8">
          <cell r="B8">
            <v>1</v>
          </cell>
          <cell r="C8">
            <v>2</v>
          </cell>
          <cell r="D8">
            <v>3</v>
          </cell>
          <cell r="F8">
            <v>4</v>
          </cell>
          <cell r="G8">
            <v>5</v>
          </cell>
          <cell r="H8">
            <v>6</v>
          </cell>
          <cell r="I8">
            <v>7</v>
          </cell>
          <cell r="J8">
            <v>8</v>
          </cell>
          <cell r="K8">
            <v>9</v>
          </cell>
          <cell r="L8">
            <v>10</v>
          </cell>
          <cell r="M8">
            <v>11</v>
          </cell>
          <cell r="N8">
            <v>12</v>
          </cell>
          <cell r="O8">
            <v>13</v>
          </cell>
          <cell r="P8">
            <v>14</v>
          </cell>
          <cell r="Q8">
            <v>15</v>
          </cell>
          <cell r="R8">
            <v>16</v>
          </cell>
          <cell r="S8">
            <v>17</v>
          </cell>
          <cell r="T8">
            <v>18</v>
          </cell>
          <cell r="U8">
            <v>19</v>
          </cell>
          <cell r="V8">
            <v>20</v>
          </cell>
        </row>
        <row r="9">
          <cell r="B9" t="str">
            <v>ИТОГО ЗА ГОД</v>
          </cell>
          <cell r="C9" t="str">
            <v>АНПОО УЦ Профи +, г. Курск</v>
          </cell>
          <cell r="D9" t="str">
            <v>Количество проведенных теоретических экзаменов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D10" t="str">
            <v>СДАЛ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D11" t="str">
            <v>Из них</v>
          </cell>
          <cell r="E11" t="str">
            <v>сданных с 1 раза (%)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</row>
        <row r="12">
          <cell r="D12" t="str">
            <v>Количество проведенных экзаменов по первоначальным навыкам управления транспортным средством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D13" t="str">
            <v>СДАЛ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D14" t="str">
            <v>Из них</v>
          </cell>
          <cell r="E14" t="str">
            <v>сданных с 1 раза (%)</v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</row>
        <row r="15">
          <cell r="D15" t="str">
            <v>Количество проведенных экзаменов по управлению транспортным средством в условиях дорожного движения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D16" t="str">
            <v>СДАЛ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D17" t="str">
            <v>Из них</v>
          </cell>
          <cell r="E17" t="str">
            <v>сданных с 1 раза (%)</v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</row>
        <row r="18">
          <cell r="B18">
            <v>0</v>
          </cell>
          <cell r="C18">
            <v>0</v>
          </cell>
          <cell r="D18">
            <v>0</v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</row>
      </sheetData>
      <sheetData sheetId="6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4.01"/>
      <sheetName val="3"/>
      <sheetName val="ИТОГО ЗА ЯНВАРЬ"/>
      <sheetName val="1.02"/>
      <sheetName val="2.02"/>
      <sheetName val="26.02"/>
      <sheetName val="СБОРНАЯ"/>
      <sheetName val="ИТОГО ЗА ФЕВРАЛЬ"/>
      <sheetName val="20.03"/>
      <sheetName val="02.03"/>
      <sheetName val="03.03"/>
      <sheetName val="ИТОГО ЗА МАРТ"/>
      <sheetName val="ИТОГО ЗА 1 КВАРТАЛ"/>
      <sheetName val="06.04"/>
      <sheetName val="02.04"/>
      <sheetName val="03.04"/>
      <sheetName val="ИТОГО ЗА АПРЕЛЬ"/>
      <sheetName val="21.05"/>
      <sheetName val="02.05"/>
      <sheetName val="03.05"/>
      <sheetName val="ИТОГО ЗА МАЙ"/>
      <sheetName val="01.0"/>
      <sheetName val="02.06"/>
      <sheetName val="03.06"/>
      <sheetName val="ИТОГО ЗА ИЮНЬ"/>
      <sheetName val="ИТОГО ЗА 2 КВАРТАЛ"/>
      <sheetName val="01.07"/>
      <sheetName val="02.07"/>
      <sheetName val="03.07"/>
      <sheetName val="ИТОГО ЗА ИЮЛЬ"/>
      <sheetName val="11.08"/>
      <sheetName val="02.08"/>
      <sheetName val="03.08"/>
      <sheetName val="ИТОГО ЗА АВГУСТ"/>
      <sheetName val="21.09"/>
      <sheetName val="02.09"/>
      <sheetName val="03.09"/>
      <sheetName val="ИТОГО ЗА СЕНТЯБРЬ"/>
      <sheetName val="ИТОГО ЗА 3 КВАРТАЛ"/>
      <sheetName val="12.10"/>
      <sheetName val="02.10"/>
      <sheetName val="03.10"/>
      <sheetName val="ИТОГО ЗА ОКТЯБРЬ"/>
      <sheetName val="27.11"/>
      <sheetName val="02.11"/>
      <sheetName val="03.11"/>
      <sheetName val="ИТОГО ЗА НОЯБРЬ"/>
      <sheetName val="01.12"/>
      <sheetName val="02.12"/>
      <sheetName val="03.12"/>
      <sheetName val="ИТОГО ЗА ДЕКАБРЬ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О ЗА 4 КВАРТАЛ"/>
      <sheetName val="ИТОГО"/>
      <sheetName val="Лист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9">
          <cell r="F9">
            <v>117</v>
          </cell>
          <cell r="G9">
            <v>0</v>
          </cell>
          <cell r="H9">
            <v>0</v>
          </cell>
          <cell r="I9">
            <v>117</v>
          </cell>
        </row>
        <row r="10">
          <cell r="F10">
            <v>85</v>
          </cell>
          <cell r="G10">
            <v>0</v>
          </cell>
          <cell r="H10">
            <v>0</v>
          </cell>
          <cell r="I10">
            <v>85</v>
          </cell>
        </row>
        <row r="11">
          <cell r="F11">
            <v>72.649572649572647</v>
          </cell>
          <cell r="G11" t="str">
            <v/>
          </cell>
          <cell r="H11" t="str">
            <v/>
          </cell>
          <cell r="I11">
            <v>72.649572649572647</v>
          </cell>
        </row>
        <row r="12">
          <cell r="F12">
            <v>32</v>
          </cell>
          <cell r="G12">
            <v>0</v>
          </cell>
          <cell r="H12">
            <v>0</v>
          </cell>
          <cell r="I12">
            <v>32</v>
          </cell>
        </row>
        <row r="13">
          <cell r="F13">
            <v>22</v>
          </cell>
          <cell r="G13">
            <v>0</v>
          </cell>
          <cell r="H13">
            <v>0</v>
          </cell>
          <cell r="I13">
            <v>22</v>
          </cell>
        </row>
        <row r="14">
          <cell r="F14">
            <v>68.75</v>
          </cell>
          <cell r="G14" t="str">
            <v/>
          </cell>
          <cell r="H14" t="str">
            <v/>
          </cell>
          <cell r="I14">
            <v>68.75</v>
          </cell>
        </row>
        <row r="15">
          <cell r="F15">
            <v>75</v>
          </cell>
          <cell r="G15">
            <v>0</v>
          </cell>
          <cell r="H15">
            <v>0</v>
          </cell>
          <cell r="I15">
            <v>75</v>
          </cell>
        </row>
        <row r="16">
          <cell r="F16">
            <v>50</v>
          </cell>
          <cell r="G16">
            <v>0</v>
          </cell>
          <cell r="H16">
            <v>0</v>
          </cell>
          <cell r="I16">
            <v>50</v>
          </cell>
        </row>
        <row r="17">
          <cell r="F17">
            <v>66.666666666666671</v>
          </cell>
          <cell r="G17" t="str">
            <v/>
          </cell>
          <cell r="H17" t="str">
            <v/>
          </cell>
          <cell r="I17">
            <v>66.666666666666671</v>
          </cell>
        </row>
        <row r="18">
          <cell r="F18">
            <v>42.735042735042732</v>
          </cell>
          <cell r="G18" t="str">
            <v/>
          </cell>
          <cell r="H18" t="str">
            <v/>
          </cell>
          <cell r="I18">
            <v>42.735042735042732</v>
          </cell>
        </row>
      </sheetData>
      <sheetData sheetId="6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.01"/>
      <sheetName val="29.01"/>
      <sheetName val="21.01"/>
      <sheetName val="ИТОГО ЗА ЯНВАРЬ"/>
      <sheetName val="17.02"/>
      <sheetName val="27.02"/>
      <sheetName val="20.02"/>
      <sheetName val="СБОРНАЯ"/>
      <sheetName val="ИТОГО ЗА ФЕВРАЛЬ"/>
      <sheetName val="12.03"/>
      <sheetName val="02.03"/>
      <sheetName val="03.03"/>
      <sheetName val="ИТОГО ЗА МАРТ"/>
      <sheetName val="ИТОГО ЗА 1 КВАРТАЛ"/>
      <sheetName val="21.04"/>
      <sheetName val="25.04"/>
      <sheetName val="03.04"/>
      <sheetName val="ИТОГО ЗА АПРЕЛЬ"/>
      <sheetName val="01.05"/>
      <sheetName val="02.05"/>
      <sheetName val="03.05"/>
      <sheetName val="ИТОГО ЗА МАЙ"/>
      <sheetName val="01.06"/>
      <sheetName val="02.06"/>
      <sheetName val="09.06"/>
      <sheetName val="15.06"/>
      <sheetName val="16.06"/>
      <sheetName val="30.06"/>
      <sheetName val="ИТОГО ЗА ИЮНЬ"/>
      <sheetName val="ИТОГО ЗА 2 КВАРТАЛ"/>
      <sheetName val="21.07"/>
      <sheetName val="02.07"/>
      <sheetName val="03.07"/>
      <sheetName val="ИТОГО ЗА ИЮЛЬ"/>
      <sheetName val="05.08"/>
      <sheetName val="02.08"/>
      <sheetName val="03.08"/>
      <sheetName val="ИТОГО ЗА АВГУСТ"/>
      <sheetName val="28.09"/>
      <sheetName val="02.09"/>
      <sheetName val="03.09"/>
      <sheetName val="ИТОГО ЗА СЕНТЯБРЬ"/>
      <sheetName val="ИТОГО ЗА 3 КВАРТАЛ"/>
      <sheetName val="28.10"/>
      <sheetName val="02.10"/>
      <sheetName val="03.10"/>
      <sheetName val="ИТОГО ЗА ОКТЯБРЬ"/>
      <sheetName val="05.11"/>
      <sheetName val="02.11"/>
      <sheetName val="03.11"/>
      <sheetName val="ИТОГО ЗА НОЯБРЬ"/>
      <sheetName val="17.12"/>
      <sheetName val="02.12"/>
      <sheetName val="03.12"/>
      <sheetName val="ИТОГО ЗА ДЕКАБРЬ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О ЗА 4 КВАРТАЛ"/>
      <sheetName val="ИТОГО"/>
      <sheetName val="Лист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.01"/>
      <sheetName val="31.01"/>
      <sheetName val="3"/>
      <sheetName val="ИТОГО ЗА ЯНВАРЬ"/>
      <sheetName val="04.02"/>
      <sheetName val="2.02"/>
      <sheetName val="25.02"/>
      <sheetName val="ИТОГО ЗА ФЕВРАЛЬ"/>
      <sheetName val="24.03"/>
      <sheetName val="02.03"/>
      <sheetName val="03.03"/>
      <sheetName val="ИТОГО ЗА МАРТ"/>
      <sheetName val="ИТОГО ЗА 1 КВАРТАЛ"/>
      <sheetName val="01.04"/>
      <sheetName val="02.04"/>
      <sheetName val="03.04"/>
      <sheetName val="ИТОГО ЗА АПРЕЛЬ"/>
      <sheetName val="20.05"/>
      <sheetName val="26.05"/>
      <sheetName val="03.05"/>
      <sheetName val="ИТОГО ЗА МАЙ"/>
      <sheetName val="23.06"/>
      <sheetName val="02.06"/>
      <sheetName val="03.06"/>
      <sheetName val="ИТОГО ЗА ИЮНЬ"/>
      <sheetName val="ИТОГО ЗА 2 КВАРТАЛ"/>
      <sheetName val="16.07"/>
      <sheetName val="02.07"/>
      <sheetName val="03.07"/>
      <sheetName val="ИТОГО ЗА ИЮЛЬ"/>
      <sheetName val="24.08"/>
      <sheetName val="25.08"/>
      <sheetName val="03.08"/>
      <sheetName val="ИТОГО ЗА АВГУСТ"/>
      <sheetName val="24.09"/>
      <sheetName val="02.09"/>
      <sheetName val="03.09"/>
      <sheetName val="ИТОГО ЗА СЕНТЯБРЬ"/>
      <sheetName val="ИТОГО ЗА 3 КВАРТАЛ"/>
      <sheetName val="17.10"/>
      <sheetName val="02.10"/>
      <sheetName val="03.10"/>
      <sheetName val="ИТОГО ЗА ОКТЯБРЬ"/>
      <sheetName val="21.11"/>
      <sheetName val="05.11"/>
      <sheetName val="03.11"/>
      <sheetName val="ИТОГО ЗА НОЯБРЬ"/>
      <sheetName val="01.12"/>
      <sheetName val="02.12"/>
      <sheetName val="03.12"/>
      <sheetName val="ИТОГО ЗА ДЕКАБРЬ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О ЗА 4 КВАРТАЛ"/>
      <sheetName val="ИТОГО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2">
          <cell r="E2" t="str">
            <v>ФАРТУНА</v>
          </cell>
        </row>
        <row r="6">
          <cell r="B6" t="str">
            <v>Дата</v>
          </cell>
          <cell r="C6" t="str">
            <v>Наименование организации, осуществляющей образовательную деятельность, адрес местонахождения</v>
          </cell>
          <cell r="D6" t="str">
            <v>Наименование экзаменов на право управления транспортными средствами</v>
          </cell>
          <cell r="F6" t="str">
            <v>Количество проведенных экзаменов на право управления транспортными средствами соответствующих категорий и подкатегорий транспортных средств</v>
          </cell>
        </row>
        <row r="7">
          <cell r="F7" t="str">
            <v>Всего</v>
          </cell>
          <cell r="G7" t="str">
            <v>А</v>
          </cell>
          <cell r="H7" t="str">
            <v>А1</v>
          </cell>
          <cell r="I7" t="str">
            <v>В</v>
          </cell>
          <cell r="J7" t="str">
            <v>В1</v>
          </cell>
          <cell r="K7" t="str">
            <v>С</v>
          </cell>
          <cell r="L7" t="str">
            <v>С1</v>
          </cell>
          <cell r="M7" t="str">
            <v>D</v>
          </cell>
          <cell r="N7" t="str">
            <v>D1</v>
          </cell>
          <cell r="O7" t="str">
            <v>BE</v>
          </cell>
          <cell r="P7" t="str">
            <v>СЕ</v>
          </cell>
          <cell r="Q7" t="str">
            <v>С1Е</v>
          </cell>
          <cell r="R7" t="str">
            <v>DE</v>
          </cell>
          <cell r="S7" t="str">
            <v>D1E</v>
          </cell>
          <cell r="T7" t="str">
            <v>Tm</v>
          </cell>
          <cell r="U7" t="str">
            <v>Tb</v>
          </cell>
          <cell r="V7" t="str">
            <v>М</v>
          </cell>
        </row>
        <row r="8">
          <cell r="B8">
            <v>1</v>
          </cell>
          <cell r="C8">
            <v>2</v>
          </cell>
          <cell r="D8">
            <v>3</v>
          </cell>
          <cell r="F8">
            <v>4</v>
          </cell>
          <cell r="G8">
            <v>5</v>
          </cell>
          <cell r="H8">
            <v>6</v>
          </cell>
          <cell r="I8">
            <v>7</v>
          </cell>
          <cell r="J8">
            <v>8</v>
          </cell>
          <cell r="K8">
            <v>9</v>
          </cell>
          <cell r="L8">
            <v>10</v>
          </cell>
          <cell r="M8">
            <v>11</v>
          </cell>
          <cell r="N8">
            <v>12</v>
          </cell>
          <cell r="O8">
            <v>13</v>
          </cell>
          <cell r="P8">
            <v>14</v>
          </cell>
          <cell r="Q8">
            <v>15</v>
          </cell>
          <cell r="R8">
            <v>16</v>
          </cell>
          <cell r="S8">
            <v>17</v>
          </cell>
          <cell r="T8">
            <v>18</v>
          </cell>
          <cell r="U8">
            <v>19</v>
          </cell>
          <cell r="V8">
            <v>20</v>
          </cell>
        </row>
        <row r="9">
          <cell r="B9" t="str">
            <v>ИТОГО ЗА ГОД</v>
          </cell>
          <cell r="C9" t="str">
            <v>АНО ДПО УЦ "Фартуна", г. Курск</v>
          </cell>
          <cell r="D9" t="str">
            <v>Количество проведенных теоретических экзаменов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D10" t="str">
            <v>СДАЛ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D11" t="str">
            <v>Из них</v>
          </cell>
          <cell r="E11" t="str">
            <v>сданных с 1 раза (%)</v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</row>
        <row r="12">
          <cell r="D12" t="str">
            <v>Количество проведенных экзаменов по первоначальным навыкам управления транспортным средством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D13" t="str">
            <v>СДАЛ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D14" t="str">
            <v>Из них</v>
          </cell>
          <cell r="E14" t="str">
            <v>сданных с 1 раза (%)</v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</row>
        <row r="15">
          <cell r="D15" t="str">
            <v>Количество проведенных экзаменов по управлению транспортным средством в условиях дорожного движения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D16" t="str">
            <v>СДАЛ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D17" t="str">
            <v>Из них</v>
          </cell>
          <cell r="E17" t="str">
            <v>сданных с 1 раза (%)</v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</row>
        <row r="18">
          <cell r="B18">
            <v>0</v>
          </cell>
          <cell r="C18">
            <v>0</v>
          </cell>
          <cell r="D18">
            <v>0</v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</row>
      </sheetData>
      <sheetData sheetId="6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.01"/>
      <sheetName val="29.01"/>
      <sheetName val="3"/>
      <sheetName val="ИТОГО ЗА ЯНВАРЬ"/>
      <sheetName val="04.02"/>
      <sheetName val="20.02"/>
      <sheetName val="25.02"/>
      <sheetName val="ИТОГО ЗА ФЕВРАЛЬ"/>
      <sheetName val="24.03"/>
      <sheetName val="02.03"/>
      <sheetName val="03.03"/>
      <sheetName val="ИТОГО ЗА МАРТ"/>
      <sheetName val="ИТОГО ЗА 1 КВАРТАЛ"/>
      <sheetName val="09.04"/>
      <sheetName val="02.04"/>
      <sheetName val="03.04"/>
      <sheetName val="ИТОГО ЗА АПРЕЛЬ"/>
      <sheetName val="25.05"/>
      <sheetName val="26.05"/>
      <sheetName val="03.05"/>
      <sheetName val="ИТОГО ЗА МАЙ"/>
      <sheetName val="09.06"/>
      <sheetName val="22.06"/>
      <sheetName val="30.06"/>
      <sheetName val="ИТОГО ЗА ИЮНЬ"/>
      <sheetName val="ИТОГО ЗА 2 КВАРТАЛ"/>
      <sheetName val="06.07"/>
      <sheetName val="09.07"/>
      <sheetName val="03.07"/>
      <sheetName val="ИТОГО ЗА ИЮЛЬ"/>
      <sheetName val="02.08"/>
      <sheetName val="24.08"/>
      <sheetName val="25.08"/>
      <sheetName val="03.08"/>
      <sheetName val="ИТОГО ЗА АВГУСТ"/>
      <sheetName val="24.09"/>
      <sheetName val="02.09"/>
      <sheetName val="03.09"/>
      <sheetName val="ИТОГО ЗА СЕНТЯБРЬ"/>
      <sheetName val="ИТОГО ЗА 3 КВАРТАЛ"/>
      <sheetName val="03.10"/>
      <sheetName val="08.10"/>
      <sheetName val="02.10"/>
      <sheetName val="ИТОГО ЗА ОКТЯБРЬ"/>
      <sheetName val="21.11"/>
      <sheetName val="18.11"/>
      <sheetName val="19.11"/>
      <sheetName val="ИТОГО ЗА НОЯБРЬ"/>
      <sheetName val="19.12"/>
      <sheetName val="30.12"/>
      <sheetName val="29.12"/>
      <sheetName val="ИТОГО ЗА ДЕКАБРЬ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О ЗА 4 КВАРТАЛ"/>
      <sheetName val="ИТОГО"/>
      <sheetName val="Лист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9">
          <cell r="F9">
            <v>125</v>
          </cell>
          <cell r="G9">
            <v>0</v>
          </cell>
          <cell r="H9">
            <v>0</v>
          </cell>
          <cell r="I9">
            <v>119</v>
          </cell>
          <cell r="J9">
            <v>0</v>
          </cell>
          <cell r="K9">
            <v>6</v>
          </cell>
        </row>
        <row r="10">
          <cell r="F10">
            <v>113</v>
          </cell>
          <cell r="G10">
            <v>0</v>
          </cell>
          <cell r="H10">
            <v>0</v>
          </cell>
          <cell r="I10">
            <v>109</v>
          </cell>
          <cell r="J10">
            <v>0</v>
          </cell>
          <cell r="K10">
            <v>4</v>
          </cell>
        </row>
        <row r="11">
          <cell r="F11">
            <v>90.4</v>
          </cell>
          <cell r="G11" t="str">
            <v/>
          </cell>
          <cell r="H11" t="str">
            <v/>
          </cell>
          <cell r="I11">
            <v>91.596638655462186</v>
          </cell>
          <cell r="J11" t="str">
            <v/>
          </cell>
          <cell r="K11">
            <v>66.666666666666671</v>
          </cell>
        </row>
        <row r="12">
          <cell r="F12">
            <v>17</v>
          </cell>
          <cell r="G12">
            <v>0</v>
          </cell>
          <cell r="H12">
            <v>0</v>
          </cell>
          <cell r="I12">
            <v>15</v>
          </cell>
          <cell r="J12">
            <v>0</v>
          </cell>
          <cell r="K12">
            <v>2</v>
          </cell>
        </row>
        <row r="13">
          <cell r="F13">
            <v>14</v>
          </cell>
          <cell r="G13">
            <v>0</v>
          </cell>
          <cell r="H13">
            <v>0</v>
          </cell>
          <cell r="I13">
            <v>12</v>
          </cell>
          <cell r="J13">
            <v>0</v>
          </cell>
          <cell r="K13">
            <v>2</v>
          </cell>
        </row>
        <row r="14">
          <cell r="F14">
            <v>82.352941176470594</v>
          </cell>
          <cell r="G14" t="str">
            <v/>
          </cell>
          <cell r="H14" t="str">
            <v/>
          </cell>
          <cell r="I14">
            <v>80</v>
          </cell>
          <cell r="J14" t="str">
            <v/>
          </cell>
          <cell r="K14">
            <v>100</v>
          </cell>
        </row>
        <row r="15">
          <cell r="F15">
            <v>109</v>
          </cell>
          <cell r="G15">
            <v>0</v>
          </cell>
          <cell r="H15">
            <v>0</v>
          </cell>
          <cell r="I15">
            <v>106</v>
          </cell>
          <cell r="J15">
            <v>0</v>
          </cell>
          <cell r="K15">
            <v>3</v>
          </cell>
        </row>
        <row r="16">
          <cell r="F16">
            <v>56</v>
          </cell>
          <cell r="G16">
            <v>0</v>
          </cell>
          <cell r="H16">
            <v>0</v>
          </cell>
          <cell r="I16">
            <v>55</v>
          </cell>
          <cell r="J16">
            <v>0</v>
          </cell>
          <cell r="K16">
            <v>1</v>
          </cell>
        </row>
        <row r="17">
          <cell r="F17">
            <v>51.376146788990823</v>
          </cell>
          <cell r="G17" t="str">
            <v/>
          </cell>
          <cell r="H17" t="str">
            <v/>
          </cell>
          <cell r="I17">
            <v>51.886792452830186</v>
          </cell>
          <cell r="J17" t="str">
            <v/>
          </cell>
          <cell r="K17">
            <v>33.333333333333336</v>
          </cell>
        </row>
        <row r="18">
          <cell r="F18">
            <v>44.800000000000004</v>
          </cell>
          <cell r="G18" t="str">
            <v/>
          </cell>
          <cell r="H18" t="str">
            <v/>
          </cell>
          <cell r="I18">
            <v>46.218487394957982</v>
          </cell>
          <cell r="J18" t="str">
            <v/>
          </cell>
          <cell r="K18">
            <v>16.666666666666664</v>
          </cell>
        </row>
      </sheetData>
      <sheetData sheetId="6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.01"/>
      <sheetName val="2"/>
      <sheetName val="3"/>
      <sheetName val="ИТОГО ЗА ЯНВАРЬ"/>
      <sheetName val="08.02"/>
      <sheetName val="07.02"/>
      <sheetName val="10.02"/>
      <sheetName val="15.02"/>
      <sheetName val="ИТОГО ЗА ФЕВРАЛЬ"/>
      <sheetName val="14.03"/>
      <sheetName val="02.03"/>
      <sheetName val="03.03"/>
      <sheetName val="ИТОГО ЗА МАРТ"/>
      <sheetName val="ИТОГО ЗА 1 КВАРТАЛ"/>
      <sheetName val="04.04"/>
      <sheetName val="25.04"/>
      <sheetName val="26.04"/>
      <sheetName val="04.04 (2)"/>
      <sheetName val="04.04 (3)"/>
      <sheetName val="ИТОГО ЗА АПРЕЛЬ"/>
      <sheetName val="05.05"/>
      <sheetName val="10.05"/>
      <sheetName val="22.05"/>
      <sheetName val="22.05 (2)"/>
      <sheetName val="ИТОГО ЗА МАЙ"/>
      <sheetName val="21.06"/>
      <sheetName val="22.06"/>
      <sheetName val="03.06"/>
      <sheetName val="ИТОГО ЗА ИЮНЬ"/>
      <sheetName val="ИТОГО ЗА 2 КВАРТАЛ"/>
      <sheetName val="04.07"/>
      <sheetName val="03.07"/>
      <sheetName val="11.07"/>
      <sheetName val="18.07 (2)"/>
      <sheetName val="19.07"/>
      <sheetName val="19.07 1"/>
      <sheetName val="ИТОГО ЗА ИЮЛЬ"/>
      <sheetName val="01.08"/>
      <sheetName val="02.08"/>
      <sheetName val="29.08"/>
      <sheetName val="16.08"/>
      <sheetName val="16.08 (2)"/>
      <sheetName val="31.08"/>
      <sheetName val="16.08 (4)"/>
      <sheetName val="16.08 (5)"/>
      <sheetName val="ИТОГО ЗА АВГУСТ"/>
      <sheetName val="01.09"/>
      <sheetName val="02.09"/>
      <sheetName val="03.09"/>
      <sheetName val="03.09 (2)"/>
      <sheetName val="03.09 (3)"/>
      <sheetName val="ИТОГО ЗА СЕНТЯБРЬ"/>
      <sheetName val="ИТОГО ЗА 3 КВАРТАЛ"/>
      <sheetName val="11.10"/>
      <sheetName val="20.10"/>
      <sheetName val="25.10"/>
      <sheetName val="ИТОГО ЗА ОКТЯБРЬ"/>
      <sheetName val="02.11"/>
      <sheetName val="08.11"/>
      <sheetName val="03.11"/>
      <sheetName val="22.11"/>
      <sheetName val="ИТОГО ЗА НОЯБРЬ"/>
      <sheetName val="01.12"/>
      <sheetName val="02.12"/>
      <sheetName val="03.12"/>
      <sheetName val="04.12"/>
      <sheetName val="26.12"/>
      <sheetName val="27.12"/>
      <sheetName val="ИТОГО ЗА ДЕКАБРЬ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О ЗА 4 КВАРТАЛ"/>
      <sheetName val="ИТОГО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>
        <row r="2">
          <cell r="E2" t="str">
            <v>ОАНО "Учебный центр "Южный"</v>
          </cell>
        </row>
        <row r="6">
          <cell r="B6" t="str">
            <v>Дата</v>
          </cell>
          <cell r="C6" t="str">
            <v>Наименование организации, осуществляющей образовательную деятельность, адрес местонахождения</v>
          </cell>
          <cell r="D6" t="str">
            <v>Наименование экзаменов на право управления транспортными средствами</v>
          </cell>
          <cell r="F6" t="str">
            <v>Количество проведенных экзаменов на право управления транспортными средствами соответствующих категорий и подкатегорий транспортных средств</v>
          </cell>
        </row>
        <row r="7">
          <cell r="F7" t="str">
            <v>Всего</v>
          </cell>
          <cell r="G7" t="str">
            <v>А</v>
          </cell>
          <cell r="H7" t="str">
            <v>А1</v>
          </cell>
          <cell r="I7" t="str">
            <v>В</v>
          </cell>
          <cell r="J7" t="str">
            <v>В1</v>
          </cell>
          <cell r="K7" t="str">
            <v>С</v>
          </cell>
          <cell r="L7" t="str">
            <v>С1</v>
          </cell>
          <cell r="M7" t="str">
            <v>D</v>
          </cell>
          <cell r="N7" t="str">
            <v>D1</v>
          </cell>
          <cell r="O7" t="str">
            <v>BE</v>
          </cell>
          <cell r="P7" t="str">
            <v>СЕ</v>
          </cell>
          <cell r="Q7" t="str">
            <v>С1Е</v>
          </cell>
          <cell r="R7" t="str">
            <v>DE</v>
          </cell>
          <cell r="S7" t="str">
            <v>D1E</v>
          </cell>
          <cell r="T7" t="str">
            <v>Tm</v>
          </cell>
          <cell r="U7" t="str">
            <v>Tb</v>
          </cell>
          <cell r="V7" t="str">
            <v>М</v>
          </cell>
        </row>
        <row r="8">
          <cell r="B8">
            <v>1</v>
          </cell>
          <cell r="C8">
            <v>2</v>
          </cell>
          <cell r="D8">
            <v>3</v>
          </cell>
          <cell r="F8">
            <v>4</v>
          </cell>
          <cell r="G8">
            <v>5</v>
          </cell>
          <cell r="H8">
            <v>6</v>
          </cell>
          <cell r="I8">
            <v>7</v>
          </cell>
          <cell r="J8">
            <v>8</v>
          </cell>
          <cell r="K8">
            <v>9</v>
          </cell>
          <cell r="L8">
            <v>10</v>
          </cell>
          <cell r="M8">
            <v>11</v>
          </cell>
          <cell r="N8">
            <v>12</v>
          </cell>
          <cell r="O8">
            <v>13</v>
          </cell>
          <cell r="P8">
            <v>14</v>
          </cell>
          <cell r="Q8">
            <v>15</v>
          </cell>
          <cell r="R8">
            <v>16</v>
          </cell>
          <cell r="S8">
            <v>17</v>
          </cell>
          <cell r="T8">
            <v>18</v>
          </cell>
          <cell r="U8">
            <v>19</v>
          </cell>
          <cell r="V8">
            <v>20</v>
          </cell>
        </row>
        <row r="9">
          <cell r="B9" t="str">
            <v>ИТОГО ЗА ГОД</v>
          </cell>
          <cell r="C9" t="str">
            <v>ОАНО "Учебный центр "Южный"</v>
          </cell>
          <cell r="D9" t="str">
            <v>Количество проведенных теоретических экзаменов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D10" t="str">
            <v>СДАЛ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D11" t="str">
            <v>Из них</v>
          </cell>
          <cell r="E11" t="str">
            <v>сданных с 1 раза (%)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</row>
        <row r="12">
          <cell r="D12" t="str">
            <v>Количество проведенных экзаменов по первоначальным навыкам управления транспортным средством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D13" t="str">
            <v>СДАЛ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D14" t="str">
            <v>Из них</v>
          </cell>
          <cell r="E14" t="str">
            <v>сданных с 1 раза (%)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</row>
        <row r="15">
          <cell r="D15" t="str">
            <v>Количество проведенных экзаменов по управлению транспортным средством в условиях дорожного движения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D16" t="str">
            <v>СДАЛ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D17" t="str">
            <v>Из них</v>
          </cell>
          <cell r="E17" t="str">
            <v>сданных с 1 раза (%)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</row>
        <row r="18">
          <cell r="B18">
            <v>0</v>
          </cell>
          <cell r="C18">
            <v>0</v>
          </cell>
          <cell r="D18">
            <v>0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</row>
      </sheetData>
      <sheetData sheetId="8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ИТОГО ЗА ЯНВАРЬ"/>
      <sheetName val="1.02"/>
      <sheetName val="2.02"/>
      <sheetName val="3.02"/>
      <sheetName val="ИТОГО ЗА ФЕВРАЛЬ"/>
      <sheetName val="20.03"/>
      <sheetName val="02.03"/>
      <sheetName val="03.03"/>
      <sheetName val="ИТОГО ЗА МАРТ"/>
      <sheetName val="ИТОГО ЗА 1 КВАРТАЛ"/>
      <sheetName val="01.04"/>
      <sheetName val="02.04"/>
      <sheetName val="03.04"/>
      <sheetName val="ИТОГО ЗА АПРЕЛЬ"/>
      <sheetName val="01.05"/>
      <sheetName val="02.05"/>
      <sheetName val="03.05"/>
      <sheetName val="ИТОГО ЗА МАЙ"/>
      <sheetName val="01.0"/>
      <sheetName val="02.06"/>
      <sheetName val="03.06"/>
      <sheetName val="ИТОГО ЗА ИЮНЬ"/>
      <sheetName val="ИТОГО ЗА 2 КВАРТАЛ"/>
      <sheetName val="01.07"/>
      <sheetName val="02.07"/>
      <sheetName val="03.07"/>
      <sheetName val="ИТОГО ЗА ИЮЛЬ"/>
      <sheetName val="01.08"/>
      <sheetName val="02.08"/>
      <sheetName val="03.08"/>
      <sheetName val="ИТОГО ЗА АВГУСТ"/>
      <sheetName val="01.09"/>
      <sheetName val="02.09"/>
      <sheetName val="03.09"/>
      <sheetName val="ИТОГО ЗА СЕНТЯБРЬ"/>
      <sheetName val="ИТОГО ЗА 3 КВАРТАЛ"/>
      <sheetName val="12.10"/>
      <sheetName val="02.10"/>
      <sheetName val="03.10"/>
      <sheetName val="ИТОГО ЗА ОКТЯБРЬ"/>
      <sheetName val="01.11"/>
      <sheetName val="02.11"/>
      <sheetName val="03.11"/>
      <sheetName val="ИТОГО ЗА НОЯБРЬ"/>
      <sheetName val="01.12"/>
      <sheetName val="02.12"/>
      <sheetName val="03.12"/>
      <sheetName val="ИТОГО ЗА ДЕКАБРЬ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О ЗА 4 КВАРТАЛ"/>
      <sheetName val="ИТОГО"/>
      <sheetName val="Лист1"/>
    </sheetNames>
    <sheetDataSet>
      <sheetData sheetId="0"/>
      <sheetData sheetId="1"/>
      <sheetData sheetId="2"/>
      <sheetData sheetId="3">
        <row r="9">
          <cell r="H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2"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5"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</sheetData>
      <sheetData sheetId="4"/>
      <sheetData sheetId="5"/>
      <sheetData sheetId="6"/>
      <sheetData sheetId="7">
        <row r="9">
          <cell r="H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2"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5"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</sheetData>
      <sheetData sheetId="8"/>
      <sheetData sheetId="9"/>
      <sheetData sheetId="10"/>
      <sheetData sheetId="11">
        <row r="9">
          <cell r="H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2"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5"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</sheetData>
      <sheetData sheetId="12"/>
      <sheetData sheetId="13"/>
      <sheetData sheetId="14"/>
      <sheetData sheetId="15"/>
      <sheetData sheetId="16">
        <row r="9">
          <cell r="H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2"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5"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</sheetData>
      <sheetData sheetId="17"/>
      <sheetData sheetId="18"/>
      <sheetData sheetId="19"/>
      <sheetData sheetId="20">
        <row r="9">
          <cell r="H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2"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5"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</sheetData>
      <sheetData sheetId="21"/>
      <sheetData sheetId="22"/>
      <sheetData sheetId="23"/>
      <sheetData sheetId="24">
        <row r="9">
          <cell r="H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2"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5"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</sheetData>
      <sheetData sheetId="25"/>
      <sheetData sheetId="26"/>
      <sheetData sheetId="27"/>
      <sheetData sheetId="28"/>
      <sheetData sheetId="29">
        <row r="9">
          <cell r="H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2"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5"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</sheetData>
      <sheetData sheetId="30"/>
      <sheetData sheetId="31"/>
      <sheetData sheetId="32"/>
      <sheetData sheetId="33">
        <row r="9">
          <cell r="H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2"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5"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</sheetData>
      <sheetData sheetId="34"/>
      <sheetData sheetId="35"/>
      <sheetData sheetId="36"/>
      <sheetData sheetId="37">
        <row r="9">
          <cell r="H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2"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5"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</sheetData>
      <sheetData sheetId="38"/>
      <sheetData sheetId="39"/>
      <sheetData sheetId="40"/>
      <sheetData sheetId="41"/>
      <sheetData sheetId="42">
        <row r="9">
          <cell r="H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2"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5"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</sheetData>
      <sheetData sheetId="43"/>
      <sheetData sheetId="44"/>
      <sheetData sheetId="45"/>
      <sheetData sheetId="46">
        <row r="9">
          <cell r="H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2"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5"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</sheetData>
      <sheetData sheetId="47"/>
      <sheetData sheetId="48"/>
      <sheetData sheetId="49"/>
      <sheetData sheetId="50">
        <row r="9">
          <cell r="H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2"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5"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.01"/>
      <sheetName val="2"/>
      <sheetName val="3"/>
      <sheetName val="ИТОГО ЗА ЯНВАРЬ"/>
      <sheetName val="08.02"/>
      <sheetName val="07.02"/>
      <sheetName val="10.02"/>
      <sheetName val="15.02"/>
      <sheetName val="ИТОГО ЗА ФЕВРАЛЬ"/>
      <sheetName val="14.03"/>
      <sheetName val="02.03"/>
      <sheetName val="03.03"/>
      <sheetName val="ИТОГО ЗА МАРТ"/>
      <sheetName val="ИТОГО ЗА 1 КВАРТАЛ"/>
      <sheetName val="11.04"/>
      <sheetName val="25.04"/>
      <sheetName val="26.04"/>
      <sheetName val="ИТОГО ЗА АПРЕЛЬ"/>
      <sheetName val="01.05"/>
      <sheetName val="02.05"/>
      <sheetName val="03.05"/>
      <sheetName val="ИТОГО ЗА МАЙ"/>
      <sheetName val="01.06"/>
      <sheetName val="02.06"/>
      <sheetName val="04.07"/>
      <sheetName val="ИТОГО ЗА ИЮНЬ"/>
      <sheetName val="ИТОГО ЗА 2 КВАРТАЛ"/>
      <sheetName val="05.07"/>
      <sheetName val="06.07"/>
      <sheetName val="10.07"/>
      <sheetName val="ИТОГО ЗА ИЮЛЬ"/>
      <sheetName val="01.08"/>
      <sheetName val="02.08"/>
      <sheetName val="03.08"/>
      <sheetName val="ИТОГО ЗА АВГУСТ"/>
      <sheetName val="01.09"/>
      <sheetName val="02.09"/>
      <sheetName val="03.09"/>
      <sheetName val="ИТОГО ЗА СЕНТЯБРЬ"/>
      <sheetName val="ИТОГО ЗА 3 КВАРТАЛ"/>
      <sheetName val="01.10"/>
      <sheetName val="02.10"/>
      <sheetName val="03.10"/>
      <sheetName val="ИТОГО ЗА ОКТЯБРЬ"/>
      <sheetName val="01.11"/>
      <sheetName val="02.11"/>
      <sheetName val="03.11"/>
      <sheetName val="ИТОГО ЗА НОЯБРЬ"/>
      <sheetName val="01.12"/>
      <sheetName val="02.12"/>
      <sheetName val="03.12"/>
      <sheetName val="ИТОГО ЗА ДЕКАБРЬ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О ЗА 4 КВАРТАЛ"/>
      <sheetName val="ИТОГО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>
        <row r="2">
          <cell r="E2" t="str">
            <v>ОБУ "Областной Дворец Молодежи"</v>
          </cell>
        </row>
        <row r="6">
          <cell r="B6" t="str">
            <v>Дата</v>
          </cell>
          <cell r="C6" t="str">
            <v>Наименование организации, осуществляющей образовательную деятельность, адрес местонахождения</v>
          </cell>
          <cell r="D6" t="str">
            <v>Наименование экзаменов на право управления транспортными средствами</v>
          </cell>
          <cell r="F6" t="str">
            <v>Количество проведенных экзаменов на право управления транспортными средствами соответствующих категорий и подкатегорий транспортных средств</v>
          </cell>
        </row>
        <row r="7">
          <cell r="F7" t="str">
            <v>Всего</v>
          </cell>
          <cell r="G7" t="str">
            <v>А</v>
          </cell>
          <cell r="H7" t="str">
            <v>А1</v>
          </cell>
          <cell r="I7" t="str">
            <v>В</v>
          </cell>
          <cell r="J7" t="str">
            <v>В1</v>
          </cell>
          <cell r="K7" t="str">
            <v>С</v>
          </cell>
          <cell r="L7" t="str">
            <v>С1</v>
          </cell>
          <cell r="M7" t="str">
            <v>D</v>
          </cell>
          <cell r="N7" t="str">
            <v>D1</v>
          </cell>
          <cell r="O7" t="str">
            <v>BE</v>
          </cell>
          <cell r="P7" t="str">
            <v>СЕ</v>
          </cell>
          <cell r="Q7" t="str">
            <v>С1Е</v>
          </cell>
          <cell r="R7" t="str">
            <v>DE</v>
          </cell>
          <cell r="S7" t="str">
            <v>D1E</v>
          </cell>
          <cell r="T7" t="str">
            <v>Tm</v>
          </cell>
          <cell r="U7" t="str">
            <v>Tb</v>
          </cell>
          <cell r="V7" t="str">
            <v>М</v>
          </cell>
        </row>
        <row r="8">
          <cell r="B8">
            <v>1</v>
          </cell>
          <cell r="C8">
            <v>2</v>
          </cell>
          <cell r="D8">
            <v>3</v>
          </cell>
          <cell r="F8">
            <v>4</v>
          </cell>
          <cell r="G8">
            <v>5</v>
          </cell>
          <cell r="H8">
            <v>6</v>
          </cell>
          <cell r="I8">
            <v>7</v>
          </cell>
          <cell r="J8">
            <v>8</v>
          </cell>
          <cell r="K8">
            <v>9</v>
          </cell>
          <cell r="L8">
            <v>10</v>
          </cell>
          <cell r="M8">
            <v>11</v>
          </cell>
          <cell r="N8">
            <v>12</v>
          </cell>
          <cell r="O8">
            <v>13</v>
          </cell>
          <cell r="P8">
            <v>14</v>
          </cell>
          <cell r="Q8">
            <v>15</v>
          </cell>
          <cell r="R8">
            <v>16</v>
          </cell>
          <cell r="S8">
            <v>17</v>
          </cell>
          <cell r="T8">
            <v>18</v>
          </cell>
          <cell r="U8">
            <v>19</v>
          </cell>
          <cell r="V8">
            <v>20</v>
          </cell>
        </row>
        <row r="9">
          <cell r="B9" t="str">
            <v>ИТОГО ЗА ГОД</v>
          </cell>
          <cell r="C9" t="str">
            <v>ОБУ "Областной Дворец Молодежи"</v>
          </cell>
          <cell r="D9" t="str">
            <v>Количество проведенных теоретических экзаменов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D10" t="str">
            <v>СДАЛ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D11" t="str">
            <v>Из них</v>
          </cell>
          <cell r="E11" t="str">
            <v>сданных с 1 раза (%)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</row>
        <row r="12">
          <cell r="D12" t="str">
            <v>Количество проведенных экзаменов по первоначальным навыкам управления транспортным средством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D13" t="str">
            <v>СДАЛ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D14" t="str">
            <v>Из них</v>
          </cell>
          <cell r="E14" t="str">
            <v>сданных с 1 раза (%)</v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</row>
        <row r="15">
          <cell r="D15" t="str">
            <v>Количество проведенных экзаменов по управлению транспортным средством в условиях дорожного движения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D16" t="str">
            <v>СДАЛ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D17" t="str">
            <v>Из них</v>
          </cell>
          <cell r="E17" t="str">
            <v>сданных с 1 раза (%)</v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</row>
        <row r="18">
          <cell r="B18">
            <v>0</v>
          </cell>
          <cell r="C18">
            <v>0</v>
          </cell>
          <cell r="D18">
            <v>0</v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</row>
      </sheetData>
      <sheetData sheetId="6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01"/>
      <sheetName val="2"/>
      <sheetName val="3"/>
      <sheetName val="ИТОГО ЗА ЯНВАРЬ"/>
      <sheetName val="08.02"/>
      <sheetName val="07.02"/>
      <sheetName val="10.02"/>
      <sheetName val="15.02"/>
      <sheetName val="ИТОГО ЗА ФЕВРАЛЬ"/>
      <sheetName val="14.03"/>
      <sheetName val="02.03"/>
      <sheetName val="03.03"/>
      <sheetName val="ИТОГО ЗА МАРТ"/>
      <sheetName val="ИТОГО ЗА 1 КВАРТАЛ"/>
      <sheetName val="11.04"/>
      <sheetName val="25.04"/>
      <sheetName val="26.04"/>
      <sheetName val="ИТОГО ЗА АПРЕЛЬ"/>
      <sheetName val="01.05"/>
      <sheetName val="02.05"/>
      <sheetName val="03.05"/>
      <sheetName val="ИТОГО ЗА МАЙ"/>
      <sheetName val="01.06"/>
      <sheetName val="02.06"/>
      <sheetName val="04.07"/>
      <sheetName val="ИТОГО ЗА ИЮНЬ"/>
      <sheetName val="ИТОГО ЗА 2 КВАРТАЛ"/>
      <sheetName val="16.07"/>
      <sheetName val="20.07"/>
      <sheetName val="22.07"/>
      <sheetName val="ИТОГО ЗА ИЮЛЬ"/>
      <sheetName val="18.08"/>
      <sheetName val="07.08 1"/>
      <sheetName val="11.08"/>
      <sheetName val="12.08"/>
      <sheetName val="13.08"/>
      <sheetName val="ИТОГО ЗА АВГУСТ"/>
      <sheetName val="22.09"/>
      <sheetName val="02.09"/>
      <sheetName val="03.09"/>
      <sheetName val="ИТОГО ЗА СЕНТЯБРЬ"/>
      <sheetName val="ИТОГО ЗА 3 КВАРТАЛ"/>
      <sheetName val="01.10"/>
      <sheetName val="02.10"/>
      <sheetName val="03.10"/>
      <sheetName val="ИТОГО ЗА ОКТЯБРЬ"/>
      <sheetName val="01.11"/>
      <sheetName val="02.11"/>
      <sheetName val="03.11"/>
      <sheetName val="ИТОГО ЗА НОЯБРЬ"/>
      <sheetName val="01.12"/>
      <sheetName val="02.12"/>
      <sheetName val="03.12"/>
      <sheetName val="ИТОГО ЗА ДЕКАБРЬ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О ЗА 4 КВАРТАЛ"/>
      <sheetName val="ИТОГО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>
        <row r="9">
          <cell r="F9">
            <v>110</v>
          </cell>
          <cell r="G9">
            <v>0</v>
          </cell>
          <cell r="H9">
            <v>0</v>
          </cell>
          <cell r="I9">
            <v>110</v>
          </cell>
        </row>
        <row r="10">
          <cell r="F10">
            <v>104</v>
          </cell>
          <cell r="G10">
            <v>0</v>
          </cell>
          <cell r="H10">
            <v>0</v>
          </cell>
          <cell r="I10">
            <v>104</v>
          </cell>
        </row>
        <row r="11">
          <cell r="F11">
            <v>94.545454545454547</v>
          </cell>
          <cell r="G11" t="str">
            <v/>
          </cell>
          <cell r="H11" t="str">
            <v/>
          </cell>
          <cell r="I11">
            <v>94.545454545454547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F15">
            <v>104</v>
          </cell>
          <cell r="G15">
            <v>0</v>
          </cell>
          <cell r="H15">
            <v>0</v>
          </cell>
          <cell r="I15">
            <v>104</v>
          </cell>
        </row>
        <row r="16">
          <cell r="F16">
            <v>73</v>
          </cell>
          <cell r="G16">
            <v>0</v>
          </cell>
          <cell r="H16">
            <v>0</v>
          </cell>
          <cell r="I16">
            <v>73</v>
          </cell>
        </row>
        <row r="17">
          <cell r="F17">
            <v>70.192307692307693</v>
          </cell>
          <cell r="G17" t="str">
            <v/>
          </cell>
          <cell r="H17" t="str">
            <v/>
          </cell>
          <cell r="I17">
            <v>70.192307692307693</v>
          </cell>
        </row>
        <row r="18">
          <cell r="F18">
            <v>66.363636363636374</v>
          </cell>
          <cell r="G18" t="str">
            <v/>
          </cell>
          <cell r="H18" t="str">
            <v/>
          </cell>
          <cell r="I18">
            <v>66.363636363636374</v>
          </cell>
        </row>
      </sheetData>
      <sheetData sheetId="6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.01"/>
      <sheetName val="2"/>
      <sheetName val="3"/>
      <sheetName val="ИТОГО ЗА ЯНВАРЬ"/>
      <sheetName val="05.02"/>
      <sheetName val="07.02"/>
      <sheetName val="10.02"/>
      <sheetName val="15.02"/>
      <sheetName val="ИТОГО ЗА ФЕВРАЛЬ"/>
      <sheetName val="21.03"/>
      <sheetName val="02.03"/>
      <sheetName val="03.03"/>
      <sheetName val="ИТОГО ЗА МАРТ"/>
      <sheetName val="ИТОГО ЗА 1 КВАРТАЛ"/>
      <sheetName val="18.04"/>
      <sheetName val="25.04"/>
      <sheetName val="26.04"/>
      <sheetName val="ИТОГО ЗА АПРЕЛЬ"/>
      <sheetName val="29.05"/>
      <sheetName val="05.05"/>
      <sheetName val="03.05"/>
      <sheetName val="ИТОГО ЗА МАЙ"/>
      <sheetName val="13.06"/>
      <sheetName val="02.06"/>
      <sheetName val="03.06"/>
      <sheetName val="ИТОГО ЗА ИЮНЬ"/>
      <sheetName val="ИТОГО ЗА 2 КВАРТАЛ"/>
      <sheetName val="24.07"/>
      <sheetName val="02.07"/>
      <sheetName val="03.07"/>
      <sheetName val="ИТОГО ЗА ИЮЛЬ"/>
      <sheetName val="22.08"/>
      <sheetName val="28.08"/>
      <sheetName val="03.08"/>
      <sheetName val="ИТОГО ЗА АВГУСТ"/>
      <sheetName val="01.09"/>
      <sheetName val="02.09"/>
      <sheetName val="03.09"/>
      <sheetName val="ИТОГО ЗА СЕНТЯБРЬ"/>
      <sheetName val="ИТОГО ЗА 3 КВАРТАЛ"/>
      <sheetName val="01.10"/>
      <sheetName val="02.10"/>
      <sheetName val="03.10"/>
      <sheetName val="ИТОГО ЗА ОКТЯБРЬ"/>
      <sheetName val="20.11"/>
      <sheetName val="02.11"/>
      <sheetName val="03.11"/>
      <sheetName val="ИТОГО ЗА НОЯБРЬ"/>
      <sheetName val="05.12"/>
      <sheetName val="02.12"/>
      <sheetName val="03.12"/>
      <sheetName val="ИТОГО ЗА ДЕКАБРЬ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О ЗА 4 КВАРТАЛ"/>
      <sheetName val="ИТОГО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>
        <row r="2">
          <cell r="E2" t="str">
            <v>АНОО "Учебный центр "РЕГИОН 46"</v>
          </cell>
        </row>
        <row r="6">
          <cell r="B6" t="str">
            <v>Дата</v>
          </cell>
          <cell r="C6" t="str">
            <v>Наименование организации, осуществляющей образовательную деятельность, адрес местонахождения</v>
          </cell>
          <cell r="D6" t="str">
            <v>Наименование экзаменов на право управления транспортными средствами</v>
          </cell>
          <cell r="F6" t="str">
            <v>Количество проведенных экзаменов на право управления транспортными средствами соответствующих категорий и подкатегорий транспортных средств</v>
          </cell>
        </row>
        <row r="7">
          <cell r="F7" t="str">
            <v>Всего</v>
          </cell>
          <cell r="G7" t="str">
            <v>А</v>
          </cell>
          <cell r="H7" t="str">
            <v>А1</v>
          </cell>
          <cell r="I7" t="str">
            <v>В</v>
          </cell>
          <cell r="J7" t="str">
            <v>В1</v>
          </cell>
          <cell r="K7" t="str">
            <v>С</v>
          </cell>
          <cell r="L7" t="str">
            <v>С1</v>
          </cell>
          <cell r="M7" t="str">
            <v>D</v>
          </cell>
          <cell r="N7" t="str">
            <v>D1</v>
          </cell>
          <cell r="O7" t="str">
            <v>BE</v>
          </cell>
          <cell r="P7" t="str">
            <v>СЕ</v>
          </cell>
          <cell r="Q7" t="str">
            <v>С1Е</v>
          </cell>
          <cell r="R7" t="str">
            <v>DE</v>
          </cell>
          <cell r="S7" t="str">
            <v>D1E</v>
          </cell>
          <cell r="T7" t="str">
            <v>Tm</v>
          </cell>
          <cell r="U7" t="str">
            <v>Tb</v>
          </cell>
          <cell r="V7" t="str">
            <v>М</v>
          </cell>
        </row>
        <row r="8">
          <cell r="B8">
            <v>1</v>
          </cell>
          <cell r="C8">
            <v>2</v>
          </cell>
          <cell r="D8">
            <v>3</v>
          </cell>
          <cell r="F8">
            <v>4</v>
          </cell>
          <cell r="G8">
            <v>5</v>
          </cell>
          <cell r="H8">
            <v>6</v>
          </cell>
          <cell r="I8">
            <v>7</v>
          </cell>
          <cell r="J8">
            <v>8</v>
          </cell>
          <cell r="K8">
            <v>9</v>
          </cell>
          <cell r="L8">
            <v>10</v>
          </cell>
          <cell r="M8">
            <v>11</v>
          </cell>
          <cell r="N8">
            <v>12</v>
          </cell>
          <cell r="O8">
            <v>13</v>
          </cell>
          <cell r="P8">
            <v>14</v>
          </cell>
          <cell r="Q8">
            <v>15</v>
          </cell>
          <cell r="R8">
            <v>16</v>
          </cell>
          <cell r="S8">
            <v>17</v>
          </cell>
          <cell r="T8">
            <v>18</v>
          </cell>
          <cell r="U8">
            <v>19</v>
          </cell>
          <cell r="V8">
            <v>20</v>
          </cell>
        </row>
        <row r="9">
          <cell r="B9" t="str">
            <v>ИТОГО ЗА ГОД</v>
          </cell>
          <cell r="C9" t="str">
            <v>АНОО "Учебный центр "РЕГИОН 46"</v>
          </cell>
          <cell r="D9" t="str">
            <v>Количество проведенных теоретических экзаменов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D10" t="str">
            <v>СДАЛ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D11" t="str">
            <v>Из них</v>
          </cell>
          <cell r="E11" t="str">
            <v>сданных с 1 раза (%)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</row>
        <row r="12">
          <cell r="D12" t="str">
            <v>Количество проведенных экзаменов по первоначальным навыкам управления транспортным средством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D13" t="str">
            <v>СДАЛ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D14" t="str">
            <v>Из них</v>
          </cell>
          <cell r="E14" t="str">
            <v>сданных с 1 раза (%)</v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</row>
        <row r="15">
          <cell r="D15" t="str">
            <v>Количество проведенных экзаменов по управлению транспортным средством в условиях дорожного движения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D16" t="str">
            <v>СДАЛ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D17" t="str">
            <v>Из них</v>
          </cell>
          <cell r="E17" t="str">
            <v>сданных с 1 раза (%)</v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</row>
        <row r="18">
          <cell r="B18">
            <v>0</v>
          </cell>
          <cell r="C18">
            <v>0</v>
          </cell>
          <cell r="D18">
            <v>0</v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</row>
      </sheetData>
      <sheetData sheetId="6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01"/>
      <sheetName val="14.01"/>
      <sheetName val="3"/>
      <sheetName val="ИТОГО ЗА ЯНВАРЬ"/>
      <sheetName val="05.02"/>
      <sheetName val="20.02"/>
      <sheetName val="26.02"/>
      <sheetName val="15.02"/>
      <sheetName val="СБОРНАЯ"/>
      <sheetName val="ИТОГО ЗА ФЕВРАЛЬ"/>
      <sheetName val="12.03"/>
      <sheetName val="20.03"/>
      <sheetName val="31.03"/>
      <sheetName val="ИТОГО ЗА МАРТ"/>
      <sheetName val="ИТОГО ЗА 1 КВАРТАЛ"/>
      <sheetName val="28.04"/>
      <sheetName val="25.04"/>
      <sheetName val="26.04"/>
      <sheetName val="ИТОГО ЗА АПРЕЛЬ"/>
      <sheetName val="29.05"/>
      <sheetName val="27.05"/>
      <sheetName val="03.05"/>
      <sheetName val="ИТОГО ЗА МАЙ"/>
      <sheetName val="11.06"/>
      <sheetName val="02.06"/>
      <sheetName val="03.06"/>
      <sheetName val="ИТОГО ЗА ИЮНЬ"/>
      <sheetName val="ИТОГО ЗА 2 КВАРТАЛ"/>
      <sheetName val="08.07"/>
      <sheetName val="13.07"/>
      <sheetName val="03.07"/>
      <sheetName val="ИТОГО ЗА ИЮЛЬ"/>
      <sheetName val="11.08"/>
      <sheetName val="31.08"/>
      <sheetName val="20.08"/>
      <sheetName val="27.08"/>
      <sheetName val="ИТОГО ЗА АВГУСТ"/>
      <sheetName val="09.09"/>
      <sheetName val="02.09"/>
      <sheetName val="03.09"/>
      <sheetName val="ИТОГО ЗА СЕНТЯБРЬ"/>
      <sheetName val="ИТОГО ЗА 3 КВАРТАЛ"/>
      <sheetName val="01.10"/>
      <sheetName val="02.10"/>
      <sheetName val="03.10"/>
      <sheetName val="ИТОГО ЗА ОКТЯБРЬ"/>
      <sheetName val="17.11"/>
      <sheetName val="02.11"/>
      <sheetName val="03.11"/>
      <sheetName val="ИТОГО ЗА НОЯБРЬ"/>
      <sheetName val="05.12"/>
      <sheetName val="02.12"/>
      <sheetName val="03.12"/>
      <sheetName val="ИТОГО ЗА ДЕКАБРЬ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О ЗА 4 КВАРТАЛ"/>
      <sheetName val="ИТОГО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>
        <row r="9">
          <cell r="F9">
            <v>154</v>
          </cell>
          <cell r="G9">
            <v>0</v>
          </cell>
          <cell r="H9">
            <v>0</v>
          </cell>
          <cell r="I9">
            <v>154</v>
          </cell>
        </row>
        <row r="10">
          <cell r="F10">
            <v>125</v>
          </cell>
          <cell r="G10">
            <v>0</v>
          </cell>
          <cell r="H10">
            <v>0</v>
          </cell>
          <cell r="I10">
            <v>125</v>
          </cell>
        </row>
        <row r="11">
          <cell r="F11">
            <v>81.168831168831176</v>
          </cell>
          <cell r="G11" t="str">
            <v/>
          </cell>
          <cell r="H11" t="str">
            <v/>
          </cell>
          <cell r="I11">
            <v>81.168831168831176</v>
          </cell>
        </row>
        <row r="12">
          <cell r="F12">
            <v>52</v>
          </cell>
          <cell r="G12">
            <v>0</v>
          </cell>
          <cell r="H12">
            <v>0</v>
          </cell>
          <cell r="I12">
            <v>52</v>
          </cell>
        </row>
        <row r="13">
          <cell r="F13">
            <v>34</v>
          </cell>
          <cell r="G13">
            <v>0</v>
          </cell>
          <cell r="H13">
            <v>0</v>
          </cell>
          <cell r="I13">
            <v>34</v>
          </cell>
        </row>
        <row r="14">
          <cell r="F14">
            <v>65.384615384615387</v>
          </cell>
          <cell r="G14" t="str">
            <v/>
          </cell>
          <cell r="H14" t="str">
            <v/>
          </cell>
          <cell r="I14">
            <v>65.384615384615387</v>
          </cell>
        </row>
        <row r="15">
          <cell r="F15">
            <v>107</v>
          </cell>
          <cell r="G15">
            <v>0</v>
          </cell>
          <cell r="H15">
            <v>0</v>
          </cell>
          <cell r="I15">
            <v>107</v>
          </cell>
        </row>
        <row r="16">
          <cell r="F16">
            <v>70</v>
          </cell>
          <cell r="G16">
            <v>0</v>
          </cell>
          <cell r="H16">
            <v>0</v>
          </cell>
          <cell r="I16">
            <v>70</v>
          </cell>
        </row>
        <row r="17">
          <cell r="F17">
            <v>65.420560747663558</v>
          </cell>
          <cell r="G17" t="str">
            <v/>
          </cell>
          <cell r="H17" t="str">
            <v/>
          </cell>
          <cell r="I17">
            <v>65.420560747663558</v>
          </cell>
        </row>
        <row r="18">
          <cell r="F18">
            <v>45.454545454545453</v>
          </cell>
          <cell r="G18" t="str">
            <v/>
          </cell>
          <cell r="H18" t="str">
            <v/>
          </cell>
          <cell r="I18">
            <v>45.454545454545453</v>
          </cell>
        </row>
      </sheetData>
      <sheetData sheetId="6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.01"/>
      <sheetName val="22.01"/>
      <sheetName val="3"/>
      <sheetName val="ИТОГО ЗА ЯНВАРЬ"/>
      <sheetName val="27.02"/>
      <sheetName val="07.02"/>
      <sheetName val="10.02"/>
      <sheetName val="15.02"/>
      <sheetName val="ИТОГО ЗА ФЕВРАЛЬ"/>
      <sheetName val="11.03"/>
      <sheetName val="18.03"/>
      <sheetName val="19.03"/>
      <sheetName val="ИТОГО ЗА МАРТ"/>
      <sheetName val="ИТОГО ЗА 1 КВАРТАЛ"/>
      <sheetName val="11.04"/>
      <sheetName val="25.04"/>
      <sheetName val="26.04"/>
      <sheetName val="ИТОГО ЗА АПРЕЛЬ"/>
      <sheetName val="01.05"/>
      <sheetName val="02.05"/>
      <sheetName val="03.05"/>
      <sheetName val="ИТОГО ЗА МАЙ"/>
      <sheetName val="09.06"/>
      <sheetName val="10.06"/>
      <sheetName val="25.06"/>
      <sheetName val="27.06"/>
      <sheetName val="30.06"/>
      <sheetName val="ИТОГО ЗА ИЮНЬ"/>
      <sheetName val="ИТОГО ЗА 2 КВАРТАЛ"/>
      <sheetName val="01.07"/>
      <sheetName val="02.07"/>
      <sheetName val="03.07"/>
      <sheetName val="ИТОГО ЗА ИЮЛЬ"/>
      <sheetName val="01.08"/>
      <sheetName val="02.08"/>
      <sheetName val="03.08"/>
      <sheetName val="ИТОГО ЗА АВГУСТ"/>
      <sheetName val="01.09"/>
      <sheetName val="02.09"/>
      <sheetName val="03.09"/>
      <sheetName val="ИТОГО ЗА СЕНТЯБРЬ"/>
      <sheetName val="ИТОГО ЗА 3 КВАРТАЛ"/>
      <sheetName val="03.10"/>
      <sheetName val="16.10"/>
      <sheetName val="04.10"/>
      <sheetName val="ИТОГО ЗА ОКТЯБРЬ"/>
      <sheetName val="01.11"/>
      <sheetName val="02.11"/>
      <sheetName val="03.11"/>
      <sheetName val="ИТОГО ЗА НОЯБРЬ"/>
      <sheetName val="01.12"/>
      <sheetName val="02.12"/>
      <sheetName val="25.12"/>
      <sheetName val="26.12"/>
      <sheetName val="ИТОГО ЗА ДЕКАБРЬ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О ЗА 4 КВАРТАЛ"/>
      <sheetName val="ИТОГО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2">
          <cell r="E2" t="str">
            <v>ФОРМУЛА</v>
          </cell>
        </row>
        <row r="6">
          <cell r="B6" t="str">
            <v>Дата</v>
          </cell>
          <cell r="C6" t="str">
            <v>Наименование организации, осуществляющей образовательную деятельность, адрес местонахождения</v>
          </cell>
          <cell r="D6" t="str">
            <v>Наименование экзаменов на право управления транспортными средствами</v>
          </cell>
          <cell r="F6" t="str">
            <v>Количество проведенных экзаменов на право управления транспортными средствами соответствующих категорий и подкатегорий транспортных средств</v>
          </cell>
        </row>
        <row r="7">
          <cell r="F7" t="str">
            <v>Всего</v>
          </cell>
          <cell r="G7" t="str">
            <v>А</v>
          </cell>
          <cell r="H7" t="str">
            <v>А1</v>
          </cell>
          <cell r="I7" t="str">
            <v>В</v>
          </cell>
          <cell r="J7" t="str">
            <v>В1</v>
          </cell>
          <cell r="K7" t="str">
            <v>С</v>
          </cell>
          <cell r="L7" t="str">
            <v>С1</v>
          </cell>
          <cell r="M7" t="str">
            <v>D</v>
          </cell>
          <cell r="N7" t="str">
            <v>D1</v>
          </cell>
          <cell r="O7" t="str">
            <v>BE</v>
          </cell>
          <cell r="P7" t="str">
            <v>СЕ</v>
          </cell>
          <cell r="Q7" t="str">
            <v>С1Е</v>
          </cell>
          <cell r="R7" t="str">
            <v>DE</v>
          </cell>
          <cell r="S7" t="str">
            <v>D1E</v>
          </cell>
          <cell r="T7" t="str">
            <v>Tm</v>
          </cell>
          <cell r="U7" t="str">
            <v>Tb</v>
          </cell>
          <cell r="V7" t="str">
            <v>М</v>
          </cell>
        </row>
        <row r="8">
          <cell r="B8">
            <v>1</v>
          </cell>
          <cell r="C8">
            <v>2</v>
          </cell>
          <cell r="D8">
            <v>3</v>
          </cell>
          <cell r="F8">
            <v>4</v>
          </cell>
          <cell r="G8">
            <v>5</v>
          </cell>
          <cell r="H8">
            <v>6</v>
          </cell>
          <cell r="I8">
            <v>7</v>
          </cell>
          <cell r="J8">
            <v>8</v>
          </cell>
          <cell r="K8">
            <v>9</v>
          </cell>
          <cell r="L8">
            <v>10</v>
          </cell>
          <cell r="M8">
            <v>11</v>
          </cell>
          <cell r="N8">
            <v>12</v>
          </cell>
          <cell r="O8">
            <v>13</v>
          </cell>
          <cell r="P8">
            <v>14</v>
          </cell>
          <cell r="Q8">
            <v>15</v>
          </cell>
          <cell r="R8">
            <v>16</v>
          </cell>
          <cell r="S8">
            <v>17</v>
          </cell>
          <cell r="T8">
            <v>18</v>
          </cell>
          <cell r="U8">
            <v>19</v>
          </cell>
          <cell r="V8">
            <v>20</v>
          </cell>
        </row>
        <row r="9">
          <cell r="B9" t="str">
            <v>ИТОГО ЗА ГОД</v>
          </cell>
          <cell r="C9" t="str">
            <v>УЦ "Формула"</v>
          </cell>
          <cell r="D9" t="str">
            <v>Количество проведенных теоретических экзаменов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D10" t="str">
            <v>СДАЛ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D11" t="str">
            <v>Из них</v>
          </cell>
          <cell r="E11" t="str">
            <v>сданных с 1 раза (%)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</row>
        <row r="12">
          <cell r="D12" t="str">
            <v>Количество проведенных экзаменов по первоначальным навыкам управления транспортным средством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D13" t="str">
            <v>СДАЛ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D14" t="str">
            <v>Из них</v>
          </cell>
          <cell r="E14" t="str">
            <v>сданных с 1 раза (%)</v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</row>
        <row r="15">
          <cell r="D15" t="str">
            <v>Количество проведенных экзаменов по управлению транспортным средством в условиях дорожного движения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D16" t="str">
            <v>СДАЛ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D17" t="str">
            <v>Из них</v>
          </cell>
          <cell r="E17" t="str">
            <v>сданных с 1 раза (%)</v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</row>
        <row r="18">
          <cell r="B18">
            <v>0</v>
          </cell>
          <cell r="C18">
            <v>0</v>
          </cell>
          <cell r="D18">
            <v>0</v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</row>
      </sheetData>
      <sheetData sheetId="6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ОРНАЯ"/>
      <sheetName val="2"/>
      <sheetName val="3"/>
      <sheetName val="ИТОГО ЗА ЯНВАРЬ"/>
      <sheetName val="1.02"/>
      <sheetName val="2.02"/>
      <sheetName val="19.02"/>
      <sheetName val="ИТОГО ЗА ФЕВРАЛЬ"/>
      <sheetName val="20.03"/>
      <sheetName val="02.03"/>
      <sheetName val="03.03"/>
      <sheetName val="ИТОГО ЗА МАРТ"/>
      <sheetName val="ИТОГО ЗА 1 КВАРТАЛ"/>
      <sheetName val="01.04"/>
      <sheetName val="07.04"/>
      <sheetName val="03.04"/>
      <sheetName val="ИТОГО ЗА АПРЕЛЬ"/>
      <sheetName val="01.05"/>
      <sheetName val="02.05"/>
      <sheetName val="03.05"/>
      <sheetName val="ИТОГО ЗА МАЙ"/>
      <sheetName val="01.0"/>
      <sheetName val="02.06"/>
      <sheetName val="15.06"/>
      <sheetName val="18.06"/>
      <sheetName val="ИТОГО ЗА ИЮНЬ"/>
      <sheetName val="ИТОГО ЗА 2 КВАРТАЛ"/>
      <sheetName val="27.07"/>
      <sheetName val="02.07"/>
      <sheetName val="27.07.21"/>
      <sheetName val="ИТОГО ЗА ИЮЛЬ"/>
      <sheetName val="12.08"/>
      <sheetName val="02.08"/>
      <sheetName val="03.08"/>
      <sheetName val="ИТОГО ЗА АВГУСТ"/>
      <sheetName val="21.09"/>
      <sheetName val="02.09"/>
      <sheetName val="03.09"/>
      <sheetName val="ИТОГО ЗА СЕНТЯБРЬ"/>
      <sheetName val="ИТОГО ЗА 3 КВАРТАЛ"/>
      <sheetName val="12.10"/>
      <sheetName val="02.10"/>
      <sheetName val="03.10"/>
      <sheetName val="ИТОГО ЗА ОКТЯБРЬ"/>
      <sheetName val="27.11"/>
      <sheetName val="02.11"/>
      <sheetName val="03.11"/>
      <sheetName val="ИТОГО ЗА НОЯБРЬ"/>
      <sheetName val="01.12"/>
      <sheetName val="02.12"/>
      <sheetName val="03.12"/>
      <sheetName val="ИТОГО ЗА ДЕКАБРЬ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О ЗА 4 КВАРТАЛ"/>
      <sheetName val="ИТОГО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9">
          <cell r="F9">
            <v>175</v>
          </cell>
          <cell r="G9">
            <v>15</v>
          </cell>
          <cell r="H9">
            <v>0</v>
          </cell>
          <cell r="I9">
            <v>131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29</v>
          </cell>
        </row>
        <row r="10">
          <cell r="F10">
            <v>142</v>
          </cell>
          <cell r="G10">
            <v>12</v>
          </cell>
          <cell r="H10">
            <v>0</v>
          </cell>
          <cell r="I10">
            <v>110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20</v>
          </cell>
        </row>
        <row r="11">
          <cell r="F11">
            <v>81.142857142857139</v>
          </cell>
          <cell r="G11">
            <v>80</v>
          </cell>
          <cell r="H11" t="str">
            <v/>
          </cell>
          <cell r="I11">
            <v>83.969465648854964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>
            <v>68.965517241379317</v>
          </cell>
        </row>
        <row r="12">
          <cell r="F12">
            <v>42</v>
          </cell>
          <cell r="G12">
            <v>12</v>
          </cell>
          <cell r="H12">
            <v>0</v>
          </cell>
          <cell r="I12">
            <v>30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F13">
            <v>33</v>
          </cell>
          <cell r="G13">
            <v>12</v>
          </cell>
          <cell r="H13">
            <v>0</v>
          </cell>
          <cell r="I13">
            <v>21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F14">
            <v>78.571428571428569</v>
          </cell>
          <cell r="G14">
            <v>100</v>
          </cell>
          <cell r="H14" t="str">
            <v/>
          </cell>
          <cell r="I14">
            <v>70</v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</row>
        <row r="15">
          <cell r="F15">
            <v>121</v>
          </cell>
          <cell r="G15">
            <v>0</v>
          </cell>
          <cell r="H15">
            <v>0</v>
          </cell>
          <cell r="I15">
            <v>101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20</v>
          </cell>
        </row>
        <row r="16">
          <cell r="F16">
            <v>60</v>
          </cell>
          <cell r="G16">
            <v>0</v>
          </cell>
          <cell r="H16">
            <v>0</v>
          </cell>
          <cell r="I16">
            <v>49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11</v>
          </cell>
        </row>
        <row r="17">
          <cell r="F17">
            <v>49.586776859504134</v>
          </cell>
          <cell r="G17" t="str">
            <v/>
          </cell>
          <cell r="H17" t="str">
            <v/>
          </cell>
          <cell r="I17">
            <v>48.514851485148512</v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>
            <v>55</v>
          </cell>
        </row>
        <row r="18">
          <cell r="F18">
            <v>34.285714285714285</v>
          </cell>
          <cell r="G18">
            <v>0</v>
          </cell>
          <cell r="H18" t="str">
            <v/>
          </cell>
          <cell r="I18">
            <v>37.404580152671755</v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>
            <v>37.931034482758619</v>
          </cell>
        </row>
      </sheetData>
      <sheetData sheetId="6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01"/>
      <sheetName val="2"/>
      <sheetName val="3"/>
      <sheetName val="ИТОГО ЗА ЯНВАРЬ"/>
      <sheetName val="1.02"/>
      <sheetName val="2.02"/>
      <sheetName val="19.02"/>
      <sheetName val="ИТОГО ЗА ФЕВРАЛЬ"/>
      <sheetName val="20.03"/>
      <sheetName val=" 16.03"/>
      <sheetName val="02.03"/>
      <sheetName val="03.03"/>
      <sheetName val="ИТОГО ЗА МАРТ"/>
      <sheetName val="ИТОГО ЗА 1 КВАРТАЛ"/>
      <sheetName val="27.04"/>
      <sheetName val="15.04.21"/>
      <sheetName val="15.04 (2)"/>
      <sheetName val="15.04"/>
      <sheetName val="02.04"/>
      <sheetName val="03.04"/>
      <sheetName val="ИТОГО ЗА АПРЕЛЬ"/>
      <sheetName val="18.05"/>
      <sheetName val="02.05"/>
      <sheetName val="03.05"/>
      <sheetName val="ИТОГО ЗА МАЙ"/>
      <sheetName val="09.06"/>
      <sheetName val="15.06"/>
      <sheetName val="18.06.2021"/>
      <sheetName val="ИТОГО ЗА ИЮНЬ"/>
      <sheetName val="ИТОГО ЗА 2 КВАРТАЛ"/>
      <sheetName val="01.07"/>
      <sheetName val="08.07"/>
      <sheetName val="03.07"/>
      <sheetName val="ИТОГО ЗА ИЮЛЬ"/>
      <sheetName val="12.08"/>
      <sheetName val="02.08"/>
      <sheetName val="03.08"/>
      <sheetName val="ИТОГО ЗА АВГУСТ"/>
      <sheetName val="01.09"/>
      <sheetName val="02.09"/>
      <sheetName val="03.09"/>
      <sheetName val="ИТОГО ЗА СЕНТЯБРЬ"/>
      <sheetName val="ИТОГО ЗА 3 КВАРТАЛ"/>
      <sheetName val="12.10"/>
      <sheetName val="02.10"/>
      <sheetName val="03.10"/>
      <sheetName val="ИТОГО ЗА ОКТЯБРЬ"/>
      <sheetName val="27.11"/>
      <sheetName val="02.11"/>
      <sheetName val="03.11"/>
      <sheetName val="ИТОГО ЗА НОЯБРЬ"/>
      <sheetName val="01.12"/>
      <sheetName val="02.12"/>
      <sheetName val="03.12"/>
      <sheetName val="ИТОГО ЗА ДЕКАБРЬ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О ЗА 4 КВАРТАЛ"/>
      <sheetName val="ИТОГО"/>
      <sheetName val="Лист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9">
          <cell r="F9">
            <v>112</v>
          </cell>
          <cell r="G9">
            <v>0</v>
          </cell>
          <cell r="H9">
            <v>0</v>
          </cell>
          <cell r="I9">
            <v>72</v>
          </cell>
          <cell r="J9">
            <v>0</v>
          </cell>
          <cell r="K9">
            <v>37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3</v>
          </cell>
        </row>
        <row r="10">
          <cell r="F10">
            <v>65</v>
          </cell>
          <cell r="G10">
            <v>0</v>
          </cell>
          <cell r="H10">
            <v>0</v>
          </cell>
          <cell r="I10">
            <v>47</v>
          </cell>
          <cell r="J10">
            <v>0</v>
          </cell>
          <cell r="K10">
            <v>16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2</v>
          </cell>
        </row>
        <row r="11">
          <cell r="F11">
            <v>58.035714285714285</v>
          </cell>
          <cell r="G11" t="str">
            <v/>
          </cell>
          <cell r="H11" t="str">
            <v/>
          </cell>
          <cell r="I11">
            <v>65.277777777777771</v>
          </cell>
          <cell r="J11" t="str">
            <v/>
          </cell>
          <cell r="K11">
            <v>43.243243243243242</v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>
            <v>66.666666666666671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</row>
        <row r="15">
          <cell r="F15">
            <v>89</v>
          </cell>
          <cell r="G15">
            <v>0</v>
          </cell>
          <cell r="H15">
            <v>0</v>
          </cell>
          <cell r="I15">
            <v>61</v>
          </cell>
          <cell r="J15">
            <v>0</v>
          </cell>
          <cell r="K15">
            <v>26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2</v>
          </cell>
        </row>
        <row r="16">
          <cell r="F16">
            <v>51</v>
          </cell>
          <cell r="G16">
            <v>0</v>
          </cell>
          <cell r="H16">
            <v>0</v>
          </cell>
          <cell r="I16">
            <v>34</v>
          </cell>
          <cell r="J16">
            <v>0</v>
          </cell>
          <cell r="K16">
            <v>15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</row>
        <row r="17">
          <cell r="F17">
            <v>57.303370786516851</v>
          </cell>
          <cell r="G17" t="str">
            <v/>
          </cell>
          <cell r="H17" t="str">
            <v/>
          </cell>
          <cell r="I17">
            <v>55.73770491803279</v>
          </cell>
          <cell r="J17" t="str">
            <v/>
          </cell>
          <cell r="K17">
            <v>57.692307692307693</v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>
            <v>100</v>
          </cell>
        </row>
        <row r="18">
          <cell r="F18">
            <v>45.535714285714285</v>
          </cell>
          <cell r="G18" t="str">
            <v/>
          </cell>
          <cell r="H18" t="str">
            <v/>
          </cell>
          <cell r="I18">
            <v>47.222222222222221</v>
          </cell>
          <cell r="J18" t="str">
            <v/>
          </cell>
          <cell r="K18">
            <v>40.54054054054054</v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>
            <v>66.666666666666657</v>
          </cell>
        </row>
      </sheetData>
      <sheetData sheetId="6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.01"/>
      <sheetName val="2"/>
      <sheetName val="3"/>
      <sheetName val="ИТОГО ЗА ЯНВАРЬ"/>
      <sheetName val="10.02"/>
      <sheetName val="2.02"/>
      <sheetName val="17.02."/>
      <sheetName val="17.02"/>
      <sheetName val="19."/>
      <sheetName val="СБОРНАЯ"/>
      <sheetName val="ИТОГО ЗА ФЕВРАЛЬ"/>
      <sheetName val="10.03"/>
      <sheetName val="31.03"/>
      <sheetName val="26.03.21"/>
      <sheetName val="26.03"/>
      <sheetName val="23.03"/>
      <sheetName val="18.03"/>
      <sheetName val="02.03"/>
      <sheetName val="09.03"/>
      <sheetName val="ИТОГО ЗА МАРТ"/>
      <sheetName val="ИТОГО ЗА 1 КВАРТАЛ"/>
      <sheetName val="08.04"/>
      <sheetName val="09.04"/>
      <sheetName val="03.04"/>
      <sheetName val="ИТОГО ЗА АПРЕЛЬ"/>
      <sheetName val="26.05"/>
      <sheetName val="25.05"/>
      <sheetName val="03.05"/>
      <sheetName val="ИТОГО ЗА МАЙ"/>
      <sheetName val="10.06"/>
      <sheetName val="02.06"/>
      <sheetName val="08.06"/>
      <sheetName val="03.06"/>
      <sheetName val="15.06"/>
      <sheetName val="16.06"/>
      <sheetName val="23.06"/>
      <sheetName val="25.06"/>
      <sheetName val="29.06"/>
      <sheetName val="30.06"/>
      <sheetName val="ИТОГО ЗА ИЮНЬ"/>
      <sheetName val="ИТОГО ЗА 2 КВАРТАЛ"/>
      <sheetName val="08.07"/>
      <sheetName val="02.07"/>
      <sheetName val="03.07"/>
      <sheetName val="ИТОГО ЗА ИЮЛЬ"/>
      <sheetName val="25.08"/>
      <sheetName val="02.08"/>
      <sheetName val="03.08"/>
      <sheetName val="ИТОГО ЗА АВГУСТ"/>
      <sheetName val="15.09"/>
      <sheetName val="02.09"/>
      <sheetName val="30.09"/>
      <sheetName val="ИТОГО ЗА СЕНТЯБРЬ"/>
      <sheetName val="ИТОГО ЗА 3 КВАРТАЛ"/>
      <sheetName val="12.10"/>
      <sheetName val="02.10"/>
      <sheetName val="03.10"/>
      <sheetName val="ИТОГО ЗА ОКТЯБРЬ"/>
      <sheetName val="27.11"/>
      <sheetName val="02.11"/>
      <sheetName val="03.11"/>
      <sheetName val="ИТОГО ЗА НОЯБРЬ"/>
      <sheetName val="01.12"/>
      <sheetName val="02.12"/>
      <sheetName val="03.12"/>
      <sheetName val="ИТОГО ЗА ДЕКАБРЬ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О ЗА 4 КВАРТАЛ"/>
      <sheetName val="ИТОГО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>
        <row r="9">
          <cell r="F9">
            <v>609</v>
          </cell>
          <cell r="G9">
            <v>5</v>
          </cell>
          <cell r="H9">
            <v>0</v>
          </cell>
          <cell r="I9">
            <v>238</v>
          </cell>
          <cell r="J9">
            <v>0</v>
          </cell>
          <cell r="K9">
            <v>271</v>
          </cell>
          <cell r="L9">
            <v>0</v>
          </cell>
          <cell r="M9">
            <v>17</v>
          </cell>
          <cell r="N9">
            <v>0</v>
          </cell>
          <cell r="O9">
            <v>8</v>
          </cell>
          <cell r="P9">
            <v>70</v>
          </cell>
        </row>
        <row r="10">
          <cell r="F10">
            <v>553</v>
          </cell>
          <cell r="G10">
            <v>5</v>
          </cell>
          <cell r="H10">
            <v>0</v>
          </cell>
          <cell r="I10">
            <v>207</v>
          </cell>
          <cell r="J10">
            <v>0</v>
          </cell>
          <cell r="K10">
            <v>252</v>
          </cell>
          <cell r="L10">
            <v>0</v>
          </cell>
          <cell r="M10">
            <v>16</v>
          </cell>
          <cell r="N10">
            <v>0</v>
          </cell>
          <cell r="O10">
            <v>8</v>
          </cell>
          <cell r="P10">
            <v>65</v>
          </cell>
        </row>
        <row r="11">
          <cell r="F11">
            <v>90.804597701149419</v>
          </cell>
          <cell r="G11">
            <v>100</v>
          </cell>
          <cell r="H11" t="str">
            <v/>
          </cell>
          <cell r="I11">
            <v>86.974789915966383</v>
          </cell>
          <cell r="J11" t="str">
            <v/>
          </cell>
          <cell r="K11">
            <v>92.988929889298888</v>
          </cell>
          <cell r="L11" t="str">
            <v/>
          </cell>
          <cell r="M11">
            <v>94.117647058823536</v>
          </cell>
          <cell r="N11" t="str">
            <v/>
          </cell>
          <cell r="O11">
            <v>100</v>
          </cell>
          <cell r="P11">
            <v>92.857142857142861</v>
          </cell>
        </row>
        <row r="12">
          <cell r="F12">
            <v>287</v>
          </cell>
          <cell r="G12">
            <v>5</v>
          </cell>
          <cell r="H12">
            <v>0</v>
          </cell>
          <cell r="I12">
            <v>84</v>
          </cell>
          <cell r="J12">
            <v>0</v>
          </cell>
          <cell r="K12">
            <v>146</v>
          </cell>
          <cell r="L12">
            <v>0</v>
          </cell>
          <cell r="M12">
            <v>7</v>
          </cell>
          <cell r="N12">
            <v>0</v>
          </cell>
          <cell r="O12">
            <v>8</v>
          </cell>
          <cell r="P12">
            <v>37</v>
          </cell>
        </row>
        <row r="13">
          <cell r="F13">
            <v>238</v>
          </cell>
          <cell r="G13">
            <v>4</v>
          </cell>
          <cell r="H13">
            <v>0</v>
          </cell>
          <cell r="I13">
            <v>60</v>
          </cell>
          <cell r="J13">
            <v>0</v>
          </cell>
          <cell r="K13">
            <v>130</v>
          </cell>
          <cell r="L13">
            <v>0</v>
          </cell>
          <cell r="M13">
            <v>7</v>
          </cell>
          <cell r="N13">
            <v>0</v>
          </cell>
          <cell r="O13">
            <v>8</v>
          </cell>
          <cell r="P13">
            <v>29</v>
          </cell>
        </row>
        <row r="14">
          <cell r="F14">
            <v>82.926829268292678</v>
          </cell>
          <cell r="G14">
            <v>80</v>
          </cell>
          <cell r="H14" t="str">
            <v/>
          </cell>
          <cell r="I14">
            <v>71.428571428571431</v>
          </cell>
          <cell r="J14" t="str">
            <v/>
          </cell>
          <cell r="K14">
            <v>89.041095890410958</v>
          </cell>
          <cell r="L14" t="str">
            <v/>
          </cell>
          <cell r="M14">
            <v>100</v>
          </cell>
          <cell r="N14" t="str">
            <v/>
          </cell>
          <cell r="O14">
            <v>100</v>
          </cell>
          <cell r="P14">
            <v>78.378378378378372</v>
          </cell>
        </row>
        <row r="15">
          <cell r="F15">
            <v>509</v>
          </cell>
          <cell r="G15">
            <v>0</v>
          </cell>
          <cell r="H15">
            <v>0</v>
          </cell>
          <cell r="I15">
            <v>192</v>
          </cell>
          <cell r="J15">
            <v>0</v>
          </cell>
          <cell r="K15">
            <v>236</v>
          </cell>
          <cell r="L15">
            <v>0</v>
          </cell>
          <cell r="M15">
            <v>16</v>
          </cell>
          <cell r="N15">
            <v>0</v>
          </cell>
          <cell r="O15">
            <v>8</v>
          </cell>
          <cell r="P15">
            <v>57</v>
          </cell>
        </row>
        <row r="16">
          <cell r="F16">
            <v>375</v>
          </cell>
          <cell r="G16">
            <v>0</v>
          </cell>
          <cell r="H16">
            <v>0</v>
          </cell>
          <cell r="I16">
            <v>128</v>
          </cell>
          <cell r="J16">
            <v>0</v>
          </cell>
          <cell r="K16">
            <v>182</v>
          </cell>
          <cell r="L16">
            <v>0</v>
          </cell>
          <cell r="M16">
            <v>14</v>
          </cell>
          <cell r="N16">
            <v>0</v>
          </cell>
          <cell r="O16">
            <v>8</v>
          </cell>
          <cell r="P16">
            <v>43</v>
          </cell>
        </row>
        <row r="17">
          <cell r="F17">
            <v>73.673870333988219</v>
          </cell>
          <cell r="G17" t="str">
            <v/>
          </cell>
          <cell r="H17" t="str">
            <v/>
          </cell>
          <cell r="I17">
            <v>66.666666666666671</v>
          </cell>
          <cell r="J17" t="str">
            <v/>
          </cell>
          <cell r="K17">
            <v>77.118644067796609</v>
          </cell>
          <cell r="L17" t="str">
            <v/>
          </cell>
          <cell r="M17">
            <v>87.5</v>
          </cell>
          <cell r="N17" t="str">
            <v/>
          </cell>
          <cell r="O17">
            <v>100</v>
          </cell>
          <cell r="P17">
            <v>75.438596491228068</v>
          </cell>
        </row>
        <row r="18">
          <cell r="F18">
            <v>61.576354679802961</v>
          </cell>
          <cell r="G18">
            <v>0</v>
          </cell>
          <cell r="H18" t="str">
            <v/>
          </cell>
          <cell r="I18">
            <v>53.781512605042018</v>
          </cell>
          <cell r="J18" t="str">
            <v/>
          </cell>
          <cell r="K18">
            <v>67.158671586715869</v>
          </cell>
          <cell r="L18" t="str">
            <v/>
          </cell>
          <cell r="M18">
            <v>82.35294117647058</v>
          </cell>
          <cell r="N18" t="str">
            <v/>
          </cell>
          <cell r="O18">
            <v>100</v>
          </cell>
          <cell r="P18">
            <v>61.428571428571431</v>
          </cell>
        </row>
      </sheetData>
      <sheetData sheetId="7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.01"/>
      <sheetName val="16.01"/>
      <sheetName val="3"/>
      <sheetName val="ИТОГО ЗА ЯНВАРЬ"/>
      <sheetName val="09.02"/>
      <sheetName val="2.02"/>
      <sheetName val="3.02"/>
      <sheetName val="ИТОГО ЗА ФЕВРАЛЬ"/>
      <sheetName val="20.03"/>
      <sheetName val="09.03"/>
      <sheetName val="19.03"/>
      <sheetName val="ИТОГО ЗА МАРТ"/>
      <sheetName val="ИТОГО ЗА 1 КВАРТАЛ"/>
      <sheetName val="01.04"/>
      <sheetName val="02.04"/>
      <sheetName val="03.04"/>
      <sheetName val="ИТОГО ЗА АПРЕЛЬ"/>
      <sheetName val="05.05"/>
      <sheetName val="02.05"/>
      <sheetName val="03.05"/>
      <sheetName val="ИТОГО ЗА МАЙ"/>
      <sheetName val="10.06"/>
      <sheetName val="02.06"/>
      <sheetName val="03.06"/>
      <sheetName val="ИТОГО ЗА ИЮНЬ"/>
      <sheetName val="ИТОГО ЗА 2 КВАРТАЛ"/>
      <sheetName val="14.07"/>
      <sheetName val="02.07"/>
      <sheetName val="03.07"/>
      <sheetName val="ИТОГО ЗА ИЮЛЬ"/>
      <sheetName val="12.08"/>
      <sheetName val="18.08"/>
      <sheetName val="03.08"/>
      <sheetName val="ИТОГО ЗА АВГУСТ"/>
      <sheetName val="17.09"/>
      <sheetName val="02.09"/>
      <sheetName val="03.09"/>
      <sheetName val="ИТОГО ЗА СЕНТЯБРЬ"/>
      <sheetName val="ИТОГО ЗА 3 КВАРТАЛ"/>
      <sheetName val="12.10"/>
      <sheetName val="02.10"/>
      <sheetName val="03.10"/>
      <sheetName val="ИТОГО ЗА ОКТЯБРЬ"/>
      <sheetName val="27.11"/>
      <sheetName val="02.11"/>
      <sheetName val="03.11"/>
      <sheetName val="ИТОГО ЗА НОЯБРЬ"/>
      <sheetName val="01.12"/>
      <sheetName val="02.12"/>
      <sheetName val="03.12"/>
      <sheetName val="ИТОГО ЗА ДЕКАБРЬ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О ЗА 4 КВАРТАЛ"/>
      <sheetName val="ИТОГО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>
        <row r="9">
          <cell r="F9">
            <v>224</v>
          </cell>
          <cell r="G9">
            <v>0</v>
          </cell>
          <cell r="H9">
            <v>0</v>
          </cell>
          <cell r="I9">
            <v>224</v>
          </cell>
        </row>
        <row r="10">
          <cell r="F10">
            <v>213</v>
          </cell>
          <cell r="G10">
            <v>0</v>
          </cell>
          <cell r="H10">
            <v>0</v>
          </cell>
          <cell r="I10">
            <v>213</v>
          </cell>
        </row>
        <row r="11">
          <cell r="F11">
            <v>95.089285714285708</v>
          </cell>
          <cell r="G11" t="str">
            <v/>
          </cell>
          <cell r="H11" t="str">
            <v/>
          </cell>
          <cell r="I11">
            <v>95.089285714285708</v>
          </cell>
        </row>
        <row r="12">
          <cell r="F12">
            <v>98</v>
          </cell>
          <cell r="G12">
            <v>0</v>
          </cell>
          <cell r="H12">
            <v>0</v>
          </cell>
          <cell r="I12">
            <v>98</v>
          </cell>
        </row>
        <row r="13">
          <cell r="F13">
            <v>83</v>
          </cell>
          <cell r="G13">
            <v>0</v>
          </cell>
          <cell r="H13">
            <v>0</v>
          </cell>
          <cell r="I13">
            <v>83</v>
          </cell>
        </row>
        <row r="14">
          <cell r="F14">
            <v>84.693877551020407</v>
          </cell>
          <cell r="G14" t="str">
            <v/>
          </cell>
          <cell r="H14" t="str">
            <v/>
          </cell>
          <cell r="I14">
            <v>84.693877551020407</v>
          </cell>
        </row>
        <row r="15">
          <cell r="F15">
            <v>198</v>
          </cell>
          <cell r="G15">
            <v>0</v>
          </cell>
          <cell r="H15">
            <v>0</v>
          </cell>
          <cell r="I15">
            <v>198</v>
          </cell>
        </row>
        <row r="16">
          <cell r="F16">
            <v>143</v>
          </cell>
          <cell r="G16">
            <v>0</v>
          </cell>
          <cell r="H16">
            <v>0</v>
          </cell>
          <cell r="I16">
            <v>143</v>
          </cell>
        </row>
        <row r="17">
          <cell r="F17">
            <v>72.222222222222229</v>
          </cell>
          <cell r="G17" t="str">
            <v/>
          </cell>
          <cell r="H17" t="str">
            <v/>
          </cell>
          <cell r="I17">
            <v>72.222222222222229</v>
          </cell>
        </row>
        <row r="18">
          <cell r="F18">
            <v>63.839285714285708</v>
          </cell>
          <cell r="G18" t="str">
            <v/>
          </cell>
          <cell r="H18" t="str">
            <v/>
          </cell>
          <cell r="I18">
            <v>63.839285714285708</v>
          </cell>
        </row>
      </sheetData>
      <sheetData sheetId="6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ИТОГО ЗА ЯНВАРЬ"/>
      <sheetName val="1.02"/>
      <sheetName val="2.02"/>
      <sheetName val="27.02"/>
      <sheetName val="ИТОГО ЗА ФЕВРАЛЬ"/>
      <sheetName val="20.03"/>
      <sheetName val="02.03"/>
      <sheetName val="03.03"/>
      <sheetName val="ИТОГО ЗА МАРТ"/>
      <sheetName val="ИТОГО ЗА 1 КВАРТАЛ"/>
      <sheetName val="17.04"/>
      <sheetName val="02.04"/>
      <sheetName val="03.04"/>
      <sheetName val="ИТОГО ЗА АПРЕЛЬ"/>
      <sheetName val="06.05"/>
      <sheetName val="02.05"/>
      <sheetName val="03.05"/>
      <sheetName val="ИТОГО ЗА МАЙ"/>
      <sheetName val="08.06"/>
      <sheetName val="02.06"/>
      <sheetName val="03.06"/>
      <sheetName val="ИТОГО ЗА ИЮНЬ"/>
      <sheetName val="ИТОГО ЗА 2 КВАРТАЛ"/>
      <sheetName val="06.07"/>
      <sheetName val="02.07"/>
      <sheetName val="31.07"/>
      <sheetName val="ИТОГО ЗА ИЮЛЬ"/>
      <sheetName val="28.08"/>
      <sheetName val="31.08"/>
      <sheetName val="03.08"/>
      <sheetName val="ИТОГО ЗА АВГУСТ"/>
      <sheetName val="01.09"/>
      <sheetName val="02.09"/>
      <sheetName val="03.09"/>
      <sheetName val="ИТОГО ЗА СЕНТЯБРЬ"/>
      <sheetName val="ИТОГО ЗА 3 КВАРТАЛ"/>
      <sheetName val="12.10"/>
      <sheetName val="02.10"/>
      <sheetName val="03.10"/>
      <sheetName val="ИТОГО ЗА ОКТЯБРЬ"/>
      <sheetName val="27.11"/>
      <sheetName val="02.11"/>
      <sheetName val="03.11"/>
      <sheetName val="ИТОГО ЗА НОЯБРЬ"/>
      <sheetName val="01.12"/>
      <sheetName val="02.12"/>
      <sheetName val="03.12"/>
      <sheetName val="ИТОГО ЗА ДЕКАБРЬ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О ЗА 4 КВАРТАЛ"/>
      <sheetName val="ИТОГО"/>
      <sheetName val="Лист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>
        <row r="9">
          <cell r="F9">
            <v>107</v>
          </cell>
          <cell r="G9">
            <v>0</v>
          </cell>
          <cell r="H9">
            <v>0</v>
          </cell>
          <cell r="I9">
            <v>107</v>
          </cell>
        </row>
        <row r="10">
          <cell r="F10">
            <v>86</v>
          </cell>
          <cell r="G10">
            <v>0</v>
          </cell>
          <cell r="H10">
            <v>0</v>
          </cell>
          <cell r="I10">
            <v>86</v>
          </cell>
        </row>
        <row r="11">
          <cell r="F11">
            <v>80.373831775700936</v>
          </cell>
          <cell r="G11" t="str">
            <v/>
          </cell>
          <cell r="H11" t="str">
            <v/>
          </cell>
          <cell r="I11">
            <v>80.373831775700936</v>
          </cell>
        </row>
        <row r="12">
          <cell r="F12">
            <v>30</v>
          </cell>
          <cell r="G12">
            <v>0</v>
          </cell>
          <cell r="H12">
            <v>0</v>
          </cell>
          <cell r="I12">
            <v>30</v>
          </cell>
        </row>
        <row r="13">
          <cell r="F13">
            <v>22</v>
          </cell>
          <cell r="G13">
            <v>0</v>
          </cell>
          <cell r="H13">
            <v>0</v>
          </cell>
          <cell r="I13">
            <v>22</v>
          </cell>
        </row>
        <row r="14">
          <cell r="F14">
            <v>73.333333333333329</v>
          </cell>
          <cell r="G14" t="str">
            <v/>
          </cell>
          <cell r="H14" t="str">
            <v/>
          </cell>
          <cell r="I14">
            <v>73.333333333333329</v>
          </cell>
        </row>
        <row r="15">
          <cell r="F15">
            <v>78</v>
          </cell>
          <cell r="G15">
            <v>0</v>
          </cell>
          <cell r="H15">
            <v>0</v>
          </cell>
          <cell r="I15">
            <v>78</v>
          </cell>
        </row>
        <row r="16">
          <cell r="F16">
            <v>58</v>
          </cell>
          <cell r="G16">
            <v>0</v>
          </cell>
          <cell r="H16">
            <v>0</v>
          </cell>
          <cell r="I16">
            <v>58</v>
          </cell>
        </row>
        <row r="17">
          <cell r="F17">
            <v>74.358974358974365</v>
          </cell>
          <cell r="G17" t="str">
            <v/>
          </cell>
          <cell r="H17" t="str">
            <v/>
          </cell>
          <cell r="I17">
            <v>74.358974358974365</v>
          </cell>
        </row>
        <row r="18">
          <cell r="F18">
            <v>54.205607476635507</v>
          </cell>
          <cell r="G18" t="str">
            <v/>
          </cell>
          <cell r="H18" t="str">
            <v/>
          </cell>
          <cell r="I18">
            <v>54.205607476635507</v>
          </cell>
        </row>
      </sheetData>
      <sheetData sheetId="6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.01"/>
      <sheetName val="2"/>
      <sheetName val="3"/>
      <sheetName val="ИТОГО ЗА ЯНВАРЬ"/>
      <sheetName val="05.02"/>
      <sheetName val="2.02"/>
      <sheetName val="3.02"/>
      <sheetName val="ИТОГО ЗА ФЕВРАЛЬ"/>
      <sheetName val="13.03"/>
      <sheetName val="02.03"/>
      <sheetName val="03.03"/>
      <sheetName val="ИТОГО ЗА МАРТ"/>
      <sheetName val="ИТОГО ЗА 1 КВАРТАЛ"/>
      <sheetName val="23.04"/>
      <sheetName val="02.04"/>
      <sheetName val="03.04"/>
      <sheetName val="ИТОГО ЗА АПРЕЛЬ"/>
      <sheetName val="01.05"/>
      <sheetName val="02.05"/>
      <sheetName val="03.05"/>
      <sheetName val="ИТОГО ЗА МАЙ"/>
      <sheetName val="17.06"/>
      <sheetName val="02.06"/>
      <sheetName val="03.06"/>
      <sheetName val="ИТОГО ЗА ИЮНЬ"/>
      <sheetName val="ИТОГО ЗА 2 КВАРТАЛ"/>
      <sheetName val="23.07"/>
      <sheetName val="02.07"/>
      <sheetName val="03.07"/>
      <sheetName val="ИТОГО ЗА ИЮЛЬ"/>
      <sheetName val="24.08"/>
      <sheetName val="02.08"/>
      <sheetName val="03.08"/>
      <sheetName val="ИТОГО ЗА АВГУСТ"/>
      <sheetName val="01.09"/>
      <sheetName val="02.09"/>
      <sheetName val="03.09"/>
      <sheetName val="ИТОГО ЗА СЕНТЯБРЬ"/>
      <sheetName val="ИТОГО ЗА 3 КВАРТАЛ"/>
      <sheetName val="04.10"/>
      <sheetName val="02.10"/>
      <sheetName val="03.10"/>
      <sheetName val="ИТОГО ЗА ОКТЯБРЬ"/>
      <sheetName val="05.11"/>
      <sheetName val="02.11"/>
      <sheetName val="03.11"/>
      <sheetName val="ИТОГО ЗА НОЯБРЬ"/>
      <sheetName val="14.12"/>
      <sheetName val="02.12"/>
      <sheetName val="03.12"/>
      <sheetName val="ИТОГО ЗА ДЕКАБРЬ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О ЗА 4 КВАРТАЛ"/>
      <sheetName val="ИТОГО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2">
          <cell r="E2" t="str">
            <v>АВТОПУЛЬС</v>
          </cell>
        </row>
        <row r="6">
          <cell r="B6" t="str">
            <v>Дата</v>
          </cell>
          <cell r="C6" t="str">
            <v>Наименование организации, осуществляющей образовательную деятельность, адрес местонахождения</v>
          </cell>
          <cell r="D6" t="str">
            <v>Наименование экзаменов на право управления транспортными средствами</v>
          </cell>
          <cell r="F6" t="str">
            <v>Количество проведенных экзаменов на право управления транспортными средствами соответствующих категорий и подкатегорий транспортных средств</v>
          </cell>
        </row>
        <row r="7">
          <cell r="F7" t="str">
            <v>Всего</v>
          </cell>
          <cell r="G7" t="str">
            <v>А</v>
          </cell>
          <cell r="H7" t="str">
            <v>А1</v>
          </cell>
          <cell r="I7" t="str">
            <v>В</v>
          </cell>
          <cell r="J7" t="str">
            <v>В1</v>
          </cell>
          <cell r="K7" t="str">
            <v>С</v>
          </cell>
          <cell r="L7" t="str">
            <v>С1</v>
          </cell>
          <cell r="M7" t="str">
            <v>D</v>
          </cell>
          <cell r="N7" t="str">
            <v>D1</v>
          </cell>
          <cell r="O7" t="str">
            <v>BE</v>
          </cell>
          <cell r="P7" t="str">
            <v>СЕ</v>
          </cell>
          <cell r="Q7" t="str">
            <v>С1Е</v>
          </cell>
          <cell r="R7" t="str">
            <v>DE</v>
          </cell>
          <cell r="S7" t="str">
            <v>D1E</v>
          </cell>
          <cell r="T7" t="str">
            <v>Tm</v>
          </cell>
          <cell r="U7" t="str">
            <v>Tb</v>
          </cell>
          <cell r="V7" t="str">
            <v>М</v>
          </cell>
        </row>
        <row r="8">
          <cell r="B8">
            <v>1</v>
          </cell>
          <cell r="C8">
            <v>2</v>
          </cell>
          <cell r="D8">
            <v>3</v>
          </cell>
          <cell r="F8">
            <v>4</v>
          </cell>
          <cell r="G8">
            <v>5</v>
          </cell>
          <cell r="H8">
            <v>6</v>
          </cell>
          <cell r="I8">
            <v>7</v>
          </cell>
          <cell r="J8">
            <v>8</v>
          </cell>
          <cell r="K8">
            <v>9</v>
          </cell>
          <cell r="L8">
            <v>10</v>
          </cell>
          <cell r="M8">
            <v>11</v>
          </cell>
          <cell r="N8">
            <v>12</v>
          </cell>
          <cell r="O8">
            <v>13</v>
          </cell>
          <cell r="P8">
            <v>14</v>
          </cell>
          <cell r="Q8">
            <v>15</v>
          </cell>
          <cell r="R8">
            <v>16</v>
          </cell>
          <cell r="S8">
            <v>17</v>
          </cell>
          <cell r="T8">
            <v>18</v>
          </cell>
          <cell r="U8">
            <v>19</v>
          </cell>
          <cell r="V8">
            <v>20</v>
          </cell>
        </row>
        <row r="9">
          <cell r="B9" t="str">
            <v>ИТОГО ЗА ГОД</v>
          </cell>
          <cell r="C9" t="str">
            <v>ЧНОУ "Автошкола "АвтоПульс"</v>
          </cell>
          <cell r="D9" t="str">
            <v>Количество проведенных теоретических экзаменов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D10" t="str">
            <v>СДАЛ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D11" t="str">
            <v>Из них</v>
          </cell>
          <cell r="E11" t="str">
            <v>сданных с 1 раза (%)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</row>
        <row r="12">
          <cell r="D12" t="str">
            <v>Количество проведенных экзаменов по первоначальным навыкам управления транспортным средством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D13" t="str">
            <v>СДАЛ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D14" t="str">
            <v>Из них</v>
          </cell>
          <cell r="E14" t="str">
            <v>сданных с 1 раза (%)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</row>
        <row r="15">
          <cell r="D15" t="str">
            <v>Количество проведенных экзаменов по управлению транспортным средством в условиях дорожного движения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D16" t="str">
            <v>СДАЛ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D17" t="str">
            <v>Из них</v>
          </cell>
          <cell r="E17" t="str">
            <v>сданных с 1 раза (%)</v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</row>
        <row r="18">
          <cell r="B18">
            <v>0</v>
          </cell>
          <cell r="C18">
            <v>0</v>
          </cell>
          <cell r="D18">
            <v>0</v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</row>
      </sheetData>
      <sheetData sheetId="6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ИТОГО ЗА ЯНВАРЬ"/>
      <sheetName val="1.02"/>
      <sheetName val="2.02"/>
      <sheetName val="27.02"/>
      <sheetName val="ИТОГО ЗА ФЕВРАЛЬ"/>
      <sheetName val="20.03"/>
      <sheetName val="02.03"/>
      <sheetName val="03.03"/>
      <sheetName val="ИТОГО ЗА МАРТ"/>
      <sheetName val="ИТОГО ЗА 1 КВАРТАЛ"/>
      <sheetName val="01.04"/>
      <sheetName val="02.04"/>
      <sheetName val="03.04"/>
      <sheetName val="ИТОГО ЗА АПРЕЛЬ"/>
      <sheetName val="01.05"/>
      <sheetName val="02.05"/>
      <sheetName val="03.05"/>
      <sheetName val="ИТОГО ЗА МАЙ"/>
      <sheetName val="01.0"/>
      <sheetName val="02.06"/>
      <sheetName val="03.06"/>
      <sheetName val="ИТОГО ЗА ИЮНЬ"/>
      <sheetName val="ИТОГО ЗА 2 КВАРТАЛ"/>
      <sheetName val="01.07"/>
      <sheetName val="02.07"/>
      <sheetName val="03.07"/>
      <sheetName val="ИТОГО ЗА ИЮЛЬ"/>
      <sheetName val="12.08"/>
      <sheetName val="02.08"/>
      <sheetName val="03.08"/>
      <sheetName val="ИТОГО ЗА АВГУСТ"/>
      <sheetName val="01.09"/>
      <sheetName val="02.09"/>
      <sheetName val="03.09"/>
      <sheetName val="ИТОГО ЗА СЕНТЯБРЬ"/>
      <sheetName val="ИТОГО ЗА 3 КВАРТАЛ"/>
      <sheetName val="12.10"/>
      <sheetName val="02.10"/>
      <sheetName val="03.10"/>
      <sheetName val="ИТОГО ЗА ОКТЯБРЬ"/>
      <sheetName val="27.11"/>
      <sheetName val="02.11"/>
      <sheetName val="03.11"/>
      <sheetName val="ИТОГО ЗА НОЯБРЬ"/>
      <sheetName val="01.12"/>
      <sheetName val="02.12"/>
      <sheetName val="03.12"/>
      <sheetName val="ИТОГО ЗА ДЕКАБРЬ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О ЗА 4 КВАРТАЛ"/>
      <sheetName val="ИТОГО"/>
      <sheetName val="Лист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01"/>
      <sheetName val="2"/>
      <sheetName val="СБОРНАЯ"/>
      <sheetName val="ИТОГО ЗА ЯНВАРЬ"/>
      <sheetName val="05.02"/>
      <sheetName val="06.02"/>
      <sheetName val="3.02"/>
      <sheetName val=" СБОРНАЯ 02"/>
      <sheetName val="ИТОГО ЗА ФЕВРАЛЬ"/>
      <sheetName val="17.03"/>
      <sheetName val="13.03"/>
      <sheetName val="03.03"/>
      <sheetName val="ИТОГО ЗА МАРТ"/>
      <sheetName val="ИТОГО ЗА 1 КВАРТАЛ"/>
      <sheetName val="29.04"/>
      <sheetName val="02.04"/>
      <sheetName val="03.04"/>
      <sheetName val="ИТОГО ЗА АПРЕЛЬ"/>
      <sheetName val="20.05"/>
      <sheetName val="20.05.21"/>
      <sheetName val="03.05"/>
      <sheetName val="ИТОГО ЗА МАЙ"/>
      <sheetName val="05.06"/>
      <sheetName val="26.06"/>
      <sheetName val="03.06"/>
      <sheetName val="ИТОГО ЗА ИЮНЬ"/>
      <sheetName val="ИТОГО ЗА 2 КВАРТАЛ"/>
      <sheetName val="03.07 1"/>
      <sheetName val="02.07"/>
      <sheetName val="31.07"/>
      <sheetName val="ИТОГО ЗА ИЮЛЬ"/>
      <sheetName val="14.08"/>
      <sheetName val="02.08"/>
      <sheetName val="03.08"/>
      <sheetName val="ИТОГО ЗА АВГУСТ"/>
      <sheetName val="28.08"/>
      <sheetName val="18.09"/>
      <sheetName val="03.09"/>
      <sheetName val="ИТОГО ЗА СЕНТЯБРЬ"/>
      <sheetName val="ИТОГО ЗА 3 КВАРТАЛ"/>
      <sheetName val="12.10"/>
      <sheetName val="02.10"/>
      <sheetName val="03.10"/>
      <sheetName val="ИТОГО ЗА ОКТЯБРЬ"/>
      <sheetName val="27.11"/>
      <sheetName val="02.11"/>
      <sheetName val="03.11"/>
      <sheetName val="ИТОГО ЗА НОЯБРЬ"/>
      <sheetName val="01.12"/>
      <sheetName val="02.12"/>
      <sheetName val="03.12"/>
      <sheetName val="ИТОГО ЗА ДЕКАБРЬ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О ЗА 4 КВАРТАЛ"/>
      <sheetName val="ИТОГО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9">
          <cell r="F9">
            <v>210</v>
          </cell>
          <cell r="G9">
            <v>0</v>
          </cell>
          <cell r="H9">
            <v>0</v>
          </cell>
          <cell r="I9">
            <v>210</v>
          </cell>
        </row>
        <row r="10">
          <cell r="F10">
            <v>168</v>
          </cell>
          <cell r="G10">
            <v>0</v>
          </cell>
          <cell r="H10">
            <v>0</v>
          </cell>
          <cell r="I10">
            <v>168</v>
          </cell>
        </row>
        <row r="11">
          <cell r="F11">
            <v>80</v>
          </cell>
          <cell r="G11" t="str">
            <v/>
          </cell>
          <cell r="H11" t="str">
            <v/>
          </cell>
          <cell r="I11">
            <v>80</v>
          </cell>
        </row>
        <row r="12">
          <cell r="F12">
            <v>65</v>
          </cell>
          <cell r="G12">
            <v>0</v>
          </cell>
          <cell r="H12">
            <v>0</v>
          </cell>
          <cell r="I12">
            <v>65</v>
          </cell>
        </row>
        <row r="13">
          <cell r="F13">
            <v>54</v>
          </cell>
          <cell r="G13">
            <v>0</v>
          </cell>
          <cell r="H13">
            <v>0</v>
          </cell>
          <cell r="I13">
            <v>54</v>
          </cell>
        </row>
        <row r="14">
          <cell r="F14">
            <v>83.07692307692308</v>
          </cell>
          <cell r="G14" t="str">
            <v/>
          </cell>
          <cell r="H14" t="str">
            <v/>
          </cell>
          <cell r="I14">
            <v>83.07692307692308</v>
          </cell>
        </row>
        <row r="15">
          <cell r="F15">
            <v>157</v>
          </cell>
          <cell r="G15">
            <v>0</v>
          </cell>
          <cell r="H15">
            <v>0</v>
          </cell>
          <cell r="I15">
            <v>157</v>
          </cell>
        </row>
        <row r="16">
          <cell r="F16">
            <v>105</v>
          </cell>
          <cell r="G16">
            <v>0</v>
          </cell>
          <cell r="H16">
            <v>0</v>
          </cell>
          <cell r="I16">
            <v>105</v>
          </cell>
        </row>
        <row r="17">
          <cell r="F17">
            <v>66.878980891719749</v>
          </cell>
          <cell r="G17" t="str">
            <v/>
          </cell>
          <cell r="H17" t="str">
            <v/>
          </cell>
          <cell r="I17">
            <v>66.878980891719749</v>
          </cell>
        </row>
        <row r="18">
          <cell r="F18">
            <v>50</v>
          </cell>
          <cell r="G18" t="str">
            <v/>
          </cell>
          <cell r="H18" t="str">
            <v/>
          </cell>
          <cell r="I18">
            <v>50</v>
          </cell>
        </row>
      </sheetData>
      <sheetData sheetId="6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.01"/>
      <sheetName val="12.01"/>
      <sheetName val="3"/>
      <sheetName val="ИТОГО ЗА ЯНВАРЬ"/>
      <sheetName val="04.02"/>
      <sheetName val="2.02"/>
      <sheetName val="3.02"/>
      <sheetName val="СБОРНАЯ"/>
      <sheetName val="ИТОГО ЗА ФЕВРАЛЬ"/>
      <sheetName val="20.03"/>
      <sheetName val="09.03"/>
      <sheetName val="09.03.2021"/>
      <sheetName val="ИТОГО ЗА МАРТ"/>
      <sheetName val="ИТОГО ЗА 1 КВАРТАЛ"/>
      <sheetName val="22.04"/>
      <sheetName val="02.04"/>
      <sheetName val="03.04"/>
      <sheetName val="ИТОГО ЗА АПРЕЛЬ"/>
      <sheetName val="01.05"/>
      <sheetName val="02.05"/>
      <sheetName val="03.05"/>
      <sheetName val="ИТОГО ЗА МАЙ"/>
      <sheetName val="18.06"/>
      <sheetName val="23.06"/>
      <sheetName val="26.06"/>
      <sheetName val="ИТОГО ЗА ИЮНЬ"/>
      <sheetName val="ИТОГО ЗА 2 КВАРТАЛ"/>
      <sheetName val="01.07"/>
      <sheetName val="23.07.21"/>
      <sheetName val="23.07"/>
      <sheetName val="13.07"/>
      <sheetName val="14.07"/>
      <sheetName val="ИТОГО ЗА ИЮЛЬ"/>
      <sheetName val="10.08"/>
      <sheetName val="02.08"/>
      <sheetName val="03.08"/>
      <sheetName val="ИТОГО ЗА АВГУСТ"/>
      <sheetName val="07.09"/>
      <sheetName val="15.09"/>
      <sheetName val="03.09"/>
      <sheetName val="ИТОГО ЗА СЕНТЯБРЬ"/>
      <sheetName val="ИТОГО ЗА 3 КВАРТАЛ"/>
      <sheetName val="12.10"/>
      <sheetName val="02.10"/>
      <sheetName val="03.10"/>
      <sheetName val="ИТОГО ЗА ОКТЯБРЬ"/>
      <sheetName val="01.11"/>
      <sheetName val="02.11"/>
      <sheetName val="03.11"/>
      <sheetName val="ИТОГО ЗА НОЯБРЬ"/>
      <sheetName val="26.12"/>
      <sheetName val="29.12"/>
      <sheetName val="03.12"/>
      <sheetName val="25.12"/>
      <sheetName val="25.12 (2)"/>
      <sheetName val="25.12 (3)"/>
      <sheetName val="ИТОГО ЗА ДЕКАБРЬ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О ЗА 4 КВАРТАЛ"/>
      <sheetName val="ИТОГО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>
        <row r="9">
          <cell r="F9">
            <v>180</v>
          </cell>
          <cell r="G9">
            <v>7</v>
          </cell>
          <cell r="H9">
            <v>0</v>
          </cell>
          <cell r="I9">
            <v>123</v>
          </cell>
          <cell r="J9">
            <v>0</v>
          </cell>
          <cell r="K9">
            <v>48</v>
          </cell>
          <cell r="L9">
            <v>0</v>
          </cell>
          <cell r="M9">
            <v>2</v>
          </cell>
        </row>
        <row r="10">
          <cell r="F10">
            <v>133</v>
          </cell>
          <cell r="G10">
            <v>6</v>
          </cell>
          <cell r="H10">
            <v>0</v>
          </cell>
          <cell r="I10">
            <v>87</v>
          </cell>
          <cell r="J10">
            <v>0</v>
          </cell>
          <cell r="K10">
            <v>38</v>
          </cell>
          <cell r="L10">
            <v>0</v>
          </cell>
          <cell r="M10">
            <v>2</v>
          </cell>
        </row>
        <row r="11">
          <cell r="F11">
            <v>73.888888888888886</v>
          </cell>
          <cell r="G11">
            <v>85.714285714285708</v>
          </cell>
          <cell r="H11" t="str">
            <v/>
          </cell>
          <cell r="I11">
            <v>70.731707317073173</v>
          </cell>
          <cell r="J11" t="str">
            <v/>
          </cell>
          <cell r="K11">
            <v>79.166666666666671</v>
          </cell>
          <cell r="L11" t="str">
            <v/>
          </cell>
          <cell r="M11">
            <v>100</v>
          </cell>
        </row>
        <row r="12">
          <cell r="F12">
            <v>42</v>
          </cell>
          <cell r="G12">
            <v>0</v>
          </cell>
          <cell r="H12">
            <v>0</v>
          </cell>
          <cell r="I12">
            <v>21</v>
          </cell>
          <cell r="J12">
            <v>0</v>
          </cell>
          <cell r="K12">
            <v>19</v>
          </cell>
          <cell r="L12">
            <v>0</v>
          </cell>
          <cell r="M12">
            <v>2</v>
          </cell>
        </row>
        <row r="13">
          <cell r="F13">
            <v>33</v>
          </cell>
          <cell r="G13">
            <v>0</v>
          </cell>
          <cell r="H13">
            <v>0</v>
          </cell>
          <cell r="I13">
            <v>13</v>
          </cell>
          <cell r="J13">
            <v>0</v>
          </cell>
          <cell r="K13">
            <v>18</v>
          </cell>
          <cell r="L13">
            <v>0</v>
          </cell>
          <cell r="M13">
            <v>2</v>
          </cell>
        </row>
        <row r="14">
          <cell r="F14">
            <v>78.571428571428569</v>
          </cell>
          <cell r="G14" t="str">
            <v/>
          </cell>
          <cell r="H14" t="str">
            <v/>
          </cell>
          <cell r="I14">
            <v>61.904761904761905</v>
          </cell>
          <cell r="J14" t="str">
            <v/>
          </cell>
          <cell r="K14">
            <v>94.736842105263165</v>
          </cell>
          <cell r="L14" t="str">
            <v/>
          </cell>
          <cell r="M14">
            <v>100</v>
          </cell>
        </row>
        <row r="15">
          <cell r="F15">
            <v>124</v>
          </cell>
          <cell r="G15">
            <v>6</v>
          </cell>
          <cell r="H15">
            <v>0</v>
          </cell>
          <cell r="I15">
            <v>79</v>
          </cell>
          <cell r="J15">
            <v>0</v>
          </cell>
          <cell r="K15">
            <v>37</v>
          </cell>
          <cell r="L15">
            <v>0</v>
          </cell>
          <cell r="M15">
            <v>2</v>
          </cell>
        </row>
        <row r="16">
          <cell r="F16">
            <v>85</v>
          </cell>
          <cell r="G16">
            <v>5</v>
          </cell>
          <cell r="H16">
            <v>0</v>
          </cell>
          <cell r="I16">
            <v>52</v>
          </cell>
          <cell r="J16">
            <v>0</v>
          </cell>
          <cell r="K16">
            <v>26</v>
          </cell>
          <cell r="L16">
            <v>0</v>
          </cell>
          <cell r="M16">
            <v>2</v>
          </cell>
        </row>
        <row r="17">
          <cell r="F17">
            <v>68.548387096774192</v>
          </cell>
          <cell r="G17">
            <v>83.333333333333329</v>
          </cell>
          <cell r="H17" t="str">
            <v/>
          </cell>
          <cell r="I17">
            <v>65.822784810126578</v>
          </cell>
          <cell r="J17" t="str">
            <v/>
          </cell>
          <cell r="K17">
            <v>70.270270270270274</v>
          </cell>
          <cell r="L17" t="str">
            <v/>
          </cell>
          <cell r="M17">
            <v>100</v>
          </cell>
        </row>
        <row r="18">
          <cell r="F18">
            <v>47.222222222222221</v>
          </cell>
          <cell r="G18">
            <v>71.428571428571431</v>
          </cell>
          <cell r="H18" t="str">
            <v/>
          </cell>
          <cell r="I18">
            <v>42.276422764227647</v>
          </cell>
          <cell r="J18" t="str">
            <v/>
          </cell>
          <cell r="K18">
            <v>54.166666666666664</v>
          </cell>
          <cell r="L18" t="str">
            <v/>
          </cell>
          <cell r="M18">
            <v>100</v>
          </cell>
        </row>
      </sheetData>
      <sheetData sheetId="7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01"/>
      <sheetName val="28.01"/>
      <sheetName val="3"/>
      <sheetName val="ИТОГО ЗА ЯНВАРЬ"/>
      <sheetName val="1.02"/>
      <sheetName val="2.02"/>
      <sheetName val="3.02"/>
      <sheetName val="ИТОГО ЗА ФЕВРАЛЬ"/>
      <sheetName val="05.03"/>
      <sheetName val="02.03"/>
      <sheetName val="03.03"/>
      <sheetName val="ИТОГО ЗА МАРТ"/>
      <sheetName val="ИТОГО ЗА 1 КВАРТАЛ"/>
      <sheetName val="01.04"/>
      <sheetName val="02.04"/>
      <sheetName val="03.04"/>
      <sheetName val="ИТОГО ЗА АПРЕЛЬ"/>
      <sheetName val="15.05"/>
      <sheetName val="02.05"/>
      <sheetName val="03.05"/>
      <sheetName val="ИТОГО ЗА МАЙ"/>
      <sheetName val="10.06"/>
      <sheetName val="08.06"/>
      <sheetName val="16.06"/>
      <sheetName val="ИТОГО ЗА ИЮНЬ"/>
      <sheetName val="ИТОГО ЗА 2 КВАРТАЛ"/>
      <sheetName val="08.07"/>
      <sheetName val="02.07"/>
      <sheetName val="03.07"/>
      <sheetName val="ИТОГО ЗА ИЮЛЬ"/>
      <sheetName val="11.08"/>
      <sheetName val="31.08"/>
      <sheetName val="03.08"/>
      <sheetName val="ИТОГО ЗА АВГУСТ"/>
      <sheetName val="10.08"/>
      <sheetName val="24.09"/>
      <sheetName val="03.09"/>
      <sheetName val="ИТОГО ЗА СЕНТЯБРЬ"/>
      <sheetName val="ИТОГО ЗА 3 КВАРТАЛ"/>
      <sheetName val="12.10"/>
      <sheetName val="02.10"/>
      <sheetName val="03.10"/>
      <sheetName val="ИТОГО ЗА ОКТЯБРЬ"/>
      <sheetName val="27.11"/>
      <sheetName val="02.11"/>
      <sheetName val="03.11"/>
      <sheetName val="ИТОГО ЗА НОЯБРЬ"/>
      <sheetName val="01.12"/>
      <sheetName val="02.12"/>
      <sheetName val="03.12"/>
      <sheetName val="ИТОГО ЗА ДЕКАБРЬ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О ЗА 4 КВАРТАЛ"/>
      <sheetName val="ИТОГО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>
        <row r="9">
          <cell r="F9">
            <v>120</v>
          </cell>
          <cell r="G9">
            <v>0</v>
          </cell>
          <cell r="H9">
            <v>0</v>
          </cell>
          <cell r="I9">
            <v>120</v>
          </cell>
        </row>
        <row r="10">
          <cell r="F10">
            <v>111</v>
          </cell>
          <cell r="G10">
            <v>0</v>
          </cell>
          <cell r="H10">
            <v>0</v>
          </cell>
          <cell r="I10">
            <v>111</v>
          </cell>
        </row>
        <row r="11">
          <cell r="F11">
            <v>92.5</v>
          </cell>
          <cell r="G11" t="str">
            <v/>
          </cell>
          <cell r="H11" t="str">
            <v/>
          </cell>
          <cell r="I11">
            <v>92.5</v>
          </cell>
        </row>
        <row r="12">
          <cell r="F12">
            <v>35</v>
          </cell>
          <cell r="G12">
            <v>0</v>
          </cell>
          <cell r="H12">
            <v>0</v>
          </cell>
          <cell r="I12">
            <v>35</v>
          </cell>
        </row>
        <row r="13">
          <cell r="F13">
            <v>23</v>
          </cell>
          <cell r="G13">
            <v>0</v>
          </cell>
          <cell r="H13">
            <v>0</v>
          </cell>
          <cell r="I13">
            <v>23</v>
          </cell>
        </row>
        <row r="14">
          <cell r="F14">
            <v>65.714285714285708</v>
          </cell>
          <cell r="G14" t="str">
            <v/>
          </cell>
          <cell r="H14" t="str">
            <v/>
          </cell>
          <cell r="I14">
            <v>65.714285714285708</v>
          </cell>
        </row>
        <row r="15">
          <cell r="F15">
            <v>99</v>
          </cell>
          <cell r="G15">
            <v>0</v>
          </cell>
          <cell r="H15">
            <v>0</v>
          </cell>
          <cell r="I15">
            <v>99</v>
          </cell>
        </row>
        <row r="16">
          <cell r="F16">
            <v>42</v>
          </cell>
          <cell r="G16">
            <v>0</v>
          </cell>
          <cell r="H16">
            <v>0</v>
          </cell>
          <cell r="I16">
            <v>42</v>
          </cell>
        </row>
        <row r="17">
          <cell r="F17">
            <v>42.424242424242422</v>
          </cell>
          <cell r="G17" t="str">
            <v/>
          </cell>
          <cell r="H17" t="str">
            <v/>
          </cell>
          <cell r="I17">
            <v>42.424242424242422</v>
          </cell>
        </row>
        <row r="18">
          <cell r="F18">
            <v>35</v>
          </cell>
          <cell r="G18" t="str">
            <v/>
          </cell>
          <cell r="H18" t="str">
            <v/>
          </cell>
          <cell r="I18">
            <v>35</v>
          </cell>
        </row>
      </sheetData>
      <sheetData sheetId="6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ИТОГО ЗА ЯНВАРЬ"/>
      <sheetName val="05.02"/>
      <sheetName val="2.02"/>
      <sheetName val="3.02"/>
      <sheetName val="ИТОГО ЗА ФЕВРАЛЬ"/>
      <sheetName val="20.03"/>
      <sheetName val="02.03"/>
      <sheetName val="03.03"/>
      <sheetName val="ИТОГО ЗА МАРТ"/>
      <sheetName val="ИТОГО ЗА 1 КВАРТАЛ"/>
      <sheetName val="01.04"/>
      <sheetName val="02.04"/>
      <sheetName val="03.04"/>
      <sheetName val="ИТОГО ЗА АПРЕЛЬ"/>
      <sheetName val="01.05"/>
      <sheetName val="02.05"/>
      <sheetName val="03.05"/>
      <sheetName val="ИТОГО ЗА МАЙ"/>
      <sheetName val="01.0"/>
      <sheetName val="02.06"/>
      <sheetName val="03.06"/>
      <sheetName val="ИТОГО ЗА ИЮНЬ"/>
      <sheetName val="ИТОГО ЗА 2 КВАРТАЛ"/>
      <sheetName val="01.07"/>
      <sheetName val="02.07"/>
      <sheetName val="03.07"/>
      <sheetName val="ИТОГО ЗА ИЮЛЬ"/>
      <sheetName val="12.08"/>
      <sheetName val="02.08"/>
      <sheetName val="03.08"/>
      <sheetName val="ИТОГО ЗА АВГУСТ"/>
      <sheetName val="01.09"/>
      <sheetName val="02.09"/>
      <sheetName val="03.09"/>
      <sheetName val="ИТОГО ЗА СЕНТЯБРЬ"/>
      <sheetName val="ИТОГО ЗА 3 КВАРТАЛ"/>
      <sheetName val="12.10"/>
      <sheetName val="02.10"/>
      <sheetName val="03.10"/>
      <sheetName val="ИТОГО ЗА ОКТЯБРЬ"/>
      <sheetName val="27.11"/>
      <sheetName val="02.11"/>
      <sheetName val="03.11"/>
      <sheetName val="ИТОГО ЗА НОЯБРЬ"/>
      <sheetName val="01.12"/>
      <sheetName val="02.12"/>
      <sheetName val="03.12"/>
      <sheetName val="ИТОГО ЗА ДЕКАБРЬ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О ЗА 4 КВАРТАЛ"/>
      <sheetName val="ИТОГО"/>
      <sheetName val="Лист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01"/>
      <sheetName val="28.01"/>
      <sheetName val="3"/>
      <sheetName val="ИТОГО ЗА ЯНВАРЬ"/>
      <sheetName val="1.02"/>
      <sheetName val="2.02"/>
      <sheetName val="3.02"/>
      <sheetName val="ИТОГО ЗА ФЕВРАЛЬ"/>
      <sheetName val="01.03"/>
      <sheetName val="02.03"/>
      <sheetName val="03.03"/>
      <sheetName val="ИТОГО ЗА МАРТ"/>
      <sheetName val="ИТОГО ЗА 1 КВАРТАЛ"/>
      <sheetName val="28.04"/>
      <sheetName val="21.04"/>
      <sheetName val="03.04"/>
      <sheetName val="ИТОГО ЗА АПРЕЛЬ"/>
      <sheetName val="23.05"/>
      <sheetName val="26.05"/>
      <sheetName val="03.05"/>
      <sheetName val="ИТОГО ЗА МАЙ"/>
      <sheetName val="06.06"/>
      <sheetName val="02.06"/>
      <sheetName val="03.06"/>
      <sheetName val="ИТОГО ЗА ИЮНЬ"/>
      <sheetName val="ИТОГО ЗА 2 КВАРТАЛ"/>
      <sheetName val="07.07"/>
      <sheetName val="02.07"/>
      <sheetName val="03.07"/>
      <sheetName val="ИТОГО ЗА ИЮЛЬ"/>
      <sheetName val="01.08"/>
      <sheetName val="02.08"/>
      <sheetName val="03.08"/>
      <sheetName val="ИТОГО ЗА АВГУСТ"/>
      <sheetName val="08.09"/>
      <sheetName val="29.09"/>
      <sheetName val="03.09"/>
      <sheetName val="ИТОГО ЗА СЕНТЯБРЬ"/>
      <sheetName val="ИТОГО ЗА 3 КВАРТАЛ"/>
      <sheetName val="05.10"/>
      <sheetName val="15.10"/>
      <sheetName val="12.10"/>
      <sheetName val="ИТОГО ЗА ОКТЯБРЬ"/>
      <sheetName val="17.11"/>
      <sheetName val="02.11"/>
      <sheetName val="03.11"/>
      <sheetName val="ИТОГО ЗА НОЯБРЬ"/>
      <sheetName val="01.12"/>
      <sheetName val="02.12"/>
      <sheetName val="03.12"/>
      <sheetName val="ИТОГО ЗА ДЕКАБРЬ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О ЗА 4 КВАРТАЛ"/>
      <sheetName val="ИТОГО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2">
          <cell r="E2" t="str">
            <v>АВТОШКОЛА №1</v>
          </cell>
        </row>
        <row r="6">
          <cell r="B6" t="str">
            <v>Дата</v>
          </cell>
          <cell r="C6" t="str">
            <v>Наименование организации, осуществляющей образовательную деятельность, адрес местонахождения</v>
          </cell>
          <cell r="D6" t="str">
            <v>Наименование экзаменов на право управления транспортными средствами</v>
          </cell>
          <cell r="F6" t="str">
            <v>Количество проведенных экзаменов на право управления транспортными средствами соответствующих категорий и подкатегорий транспортных средств</v>
          </cell>
        </row>
        <row r="7">
          <cell r="F7" t="str">
            <v>Всего</v>
          </cell>
          <cell r="G7" t="str">
            <v>А</v>
          </cell>
          <cell r="H7" t="str">
            <v>А1</v>
          </cell>
          <cell r="I7" t="str">
            <v>В</v>
          </cell>
          <cell r="J7" t="str">
            <v>В1</v>
          </cell>
          <cell r="K7" t="str">
            <v>С</v>
          </cell>
          <cell r="L7" t="str">
            <v>С1</v>
          </cell>
          <cell r="M7" t="str">
            <v>D</v>
          </cell>
          <cell r="N7" t="str">
            <v>D1</v>
          </cell>
          <cell r="O7" t="str">
            <v>BE</v>
          </cell>
          <cell r="P7" t="str">
            <v>СЕ</v>
          </cell>
          <cell r="Q7" t="str">
            <v>С1Е</v>
          </cell>
          <cell r="R7" t="str">
            <v>DE</v>
          </cell>
          <cell r="S7" t="str">
            <v>D1E</v>
          </cell>
          <cell r="T7" t="str">
            <v>Tm</v>
          </cell>
          <cell r="U7" t="str">
            <v>Tb</v>
          </cell>
          <cell r="V7" t="str">
            <v>М</v>
          </cell>
        </row>
        <row r="8">
          <cell r="B8">
            <v>1</v>
          </cell>
          <cell r="C8">
            <v>2</v>
          </cell>
          <cell r="D8">
            <v>3</v>
          </cell>
          <cell r="F8">
            <v>4</v>
          </cell>
          <cell r="G8">
            <v>5</v>
          </cell>
          <cell r="H8">
            <v>6</v>
          </cell>
          <cell r="I8">
            <v>7</v>
          </cell>
          <cell r="J8">
            <v>8</v>
          </cell>
          <cell r="K8">
            <v>9</v>
          </cell>
          <cell r="L8">
            <v>10</v>
          </cell>
          <cell r="M8">
            <v>11</v>
          </cell>
          <cell r="N8">
            <v>12</v>
          </cell>
          <cell r="O8">
            <v>13</v>
          </cell>
          <cell r="P8">
            <v>14</v>
          </cell>
          <cell r="Q8">
            <v>15</v>
          </cell>
          <cell r="R8">
            <v>16</v>
          </cell>
          <cell r="S8">
            <v>17</v>
          </cell>
          <cell r="T8">
            <v>18</v>
          </cell>
          <cell r="U8">
            <v>19</v>
          </cell>
          <cell r="V8">
            <v>20</v>
          </cell>
        </row>
        <row r="9">
          <cell r="B9" t="str">
            <v>ИТОГО ЗА ГОД</v>
          </cell>
          <cell r="C9" t="str">
            <v>АНО ПО "Автошкола №1"</v>
          </cell>
          <cell r="D9" t="str">
            <v>Количество проведенных теоретических экзаменов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D10" t="str">
            <v>СДАЛ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D11" t="str">
            <v>Из них</v>
          </cell>
          <cell r="E11" t="str">
            <v>сданных с 1 раза (%)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</row>
        <row r="12">
          <cell r="D12" t="str">
            <v>Количество проведенных экзаменов по первоначальным навыкам управления транспортным средством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D13" t="str">
            <v>СДАЛ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D14" t="str">
            <v>Из них</v>
          </cell>
          <cell r="E14" t="str">
            <v>сданных с 1 раза (%)</v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</row>
        <row r="15">
          <cell r="D15" t="str">
            <v>Количество проведенных экзаменов по управлению транспортным средством в условиях дорожного движения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D16" t="str">
            <v>СДАЛ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D17" t="str">
            <v>Из них</v>
          </cell>
          <cell r="E17" t="str">
            <v>сданных с 1 раза (%)</v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</row>
        <row r="18">
          <cell r="B18">
            <v>0</v>
          </cell>
          <cell r="C18">
            <v>0</v>
          </cell>
          <cell r="D18">
            <v>0</v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</row>
      </sheetData>
      <sheetData sheetId="6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.01"/>
      <sheetName val="21.01"/>
      <sheetName val="3"/>
      <sheetName val="ИТОГО ЗА ЯНВАРЬ"/>
      <sheetName val="1.02"/>
      <sheetName val="2.02"/>
      <sheetName val="3.02"/>
      <sheetName val="ИТОГО ЗА ФЕВРАЛЬ"/>
      <sheetName val="01.03"/>
      <sheetName val="02.03"/>
      <sheetName val="03.03"/>
      <sheetName val="ИТОГО ЗА МАРТ"/>
      <sheetName val="ИТОГО ЗА 1 КВАРТАЛ"/>
      <sheetName val="20.04"/>
      <sheetName val="21.04"/>
      <sheetName val="03.04"/>
      <sheetName val="ИТОГО ЗА АПРЕЛЬ"/>
      <sheetName val="19.05"/>
      <sheetName val="18.05"/>
      <sheetName val="03.05"/>
      <sheetName val="ИТОГО ЗА МАЙ"/>
      <sheetName val="01.06"/>
      <sheetName val="02.06"/>
      <sheetName val="03.06"/>
      <sheetName val="ИТОГО ЗА ИЮНЬ"/>
      <sheetName val="ИТОГО ЗА 2 КВАРТАЛ"/>
      <sheetName val="07.07"/>
      <sheetName val="02.07"/>
      <sheetName val="03.07"/>
      <sheetName val="ИТОГО ЗА ИЮЛЬ"/>
      <sheetName val="01.08"/>
      <sheetName val="02.08"/>
      <sheetName val="03.08"/>
      <sheetName val="ИТОГО ЗА АВГУСТ"/>
      <sheetName val="01.09"/>
      <sheetName val="02.09"/>
      <sheetName val="03.09"/>
      <sheetName val="ИТОГО ЗА СЕНТЯБРЬ"/>
      <sheetName val="ИТОГО ЗА 3 КВАРТАЛ"/>
      <sheetName val="01.10"/>
      <sheetName val="02.10"/>
      <sheetName val="03.10"/>
      <sheetName val="ИТОГО ЗА ОКТЯБРЬ"/>
      <sheetName val="01.11"/>
      <sheetName val="02.11"/>
      <sheetName val="03.11"/>
      <sheetName val="ИТОГО ЗА НОЯБРЬ"/>
      <sheetName val="01.12"/>
      <sheetName val="02.12"/>
      <sheetName val="03.12"/>
      <sheetName val="ИТОГО ЗА ДЕКАБРЬ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О ЗА 4 КВАРТАЛ"/>
      <sheetName val="ИТОГО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.01"/>
      <sheetName val="2"/>
      <sheetName val="3"/>
      <sheetName val="ИТОГО ЗА ЯНВАРЬ"/>
      <sheetName val="1.02"/>
      <sheetName val="2.02"/>
      <sheetName val="3.02"/>
      <sheetName val="ИТОГО ЗА ФЕВРАЛЬ"/>
      <sheetName val="01.03"/>
      <sheetName val="02.03"/>
      <sheetName val="03.03"/>
      <sheetName val="ИТОГО ЗА МАРТ"/>
      <sheetName val="ИТОГО ЗА 1 КВАРТАЛ"/>
      <sheetName val="13.06"/>
      <sheetName val="02.04"/>
      <sheetName val="03.04"/>
      <sheetName val="ИТОГО ЗА АПРЕЛЬ"/>
      <sheetName val="01.05"/>
      <sheetName val="02.05"/>
      <sheetName val="03.05"/>
      <sheetName val="ИТОГО ЗА МАЙ"/>
      <sheetName val="01.06"/>
      <sheetName val="02.06"/>
      <sheetName val="03.06"/>
      <sheetName val="ИТОГО ЗА ИЮНЬ"/>
      <sheetName val="ИТОГО ЗА 2 КВАРТАЛ"/>
      <sheetName val="16.07"/>
      <sheetName val="02.07"/>
      <sheetName val="03.07"/>
      <sheetName val="ИТОГО ЗА ИЮЛЬ"/>
      <sheetName val="30.08"/>
      <sheetName val="02.08"/>
      <sheetName val="03.08"/>
      <sheetName val="ИТОГО ЗА АВГУСТ"/>
      <sheetName val="01.09"/>
      <sheetName val="02.09"/>
      <sheetName val="03.09"/>
      <sheetName val="ИТОГО ЗА СЕНТЯБРЬ"/>
      <sheetName val="ИТОГО ЗА 3 КВАРТАЛ"/>
      <sheetName val="01.10"/>
      <sheetName val="02.10"/>
      <sheetName val="03.10"/>
      <sheetName val="ИТОГО ЗА ОКТЯБРЬ"/>
      <sheetName val="07.11"/>
      <sheetName val="02.11"/>
      <sheetName val="03.11"/>
      <sheetName val="ИТОГО ЗА НОЯБРЬ"/>
      <sheetName val="01.12"/>
      <sheetName val="02.12"/>
      <sheetName val="03.12"/>
      <sheetName val="ИТОГО ЗА ДЕКАБРЬ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О ЗА 4 КВАРТАЛ"/>
      <sheetName val="ИТОГО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2">
          <cell r="E2" t="str">
            <v>БУМЕРАНГ</v>
          </cell>
        </row>
        <row r="6">
          <cell r="B6" t="str">
            <v>Дата</v>
          </cell>
          <cell r="C6" t="str">
            <v>Наименование организации, осуществляющей образовательную деятельность, адрес местонахождения</v>
          </cell>
          <cell r="D6" t="str">
            <v>Наименование экзаменов на право управления транспортными средствами</v>
          </cell>
          <cell r="F6" t="str">
            <v>Количество проведенных экзаменов на право управления транспортными средствами соответствующих категорий и подкатегорий транспортных средств</v>
          </cell>
        </row>
        <row r="7">
          <cell r="F7" t="str">
            <v>Всего</v>
          </cell>
          <cell r="G7" t="str">
            <v>А</v>
          </cell>
          <cell r="H7" t="str">
            <v>А1</v>
          </cell>
          <cell r="I7" t="str">
            <v>В</v>
          </cell>
          <cell r="J7" t="str">
            <v>В1</v>
          </cell>
          <cell r="K7" t="str">
            <v>С</v>
          </cell>
          <cell r="L7" t="str">
            <v>С1</v>
          </cell>
          <cell r="M7" t="str">
            <v>D</v>
          </cell>
          <cell r="N7" t="str">
            <v>D1</v>
          </cell>
          <cell r="O7" t="str">
            <v>BE</v>
          </cell>
          <cell r="P7" t="str">
            <v>СЕ</v>
          </cell>
          <cell r="Q7" t="str">
            <v>С1Е</v>
          </cell>
          <cell r="R7" t="str">
            <v>DE</v>
          </cell>
          <cell r="S7" t="str">
            <v>D1E</v>
          </cell>
          <cell r="T7" t="str">
            <v>Tm</v>
          </cell>
          <cell r="U7" t="str">
            <v>Tb</v>
          </cell>
          <cell r="V7" t="str">
            <v>М</v>
          </cell>
        </row>
        <row r="8">
          <cell r="B8">
            <v>1</v>
          </cell>
          <cell r="C8">
            <v>2</v>
          </cell>
          <cell r="D8">
            <v>3</v>
          </cell>
          <cell r="F8">
            <v>4</v>
          </cell>
          <cell r="G8">
            <v>5</v>
          </cell>
          <cell r="H8">
            <v>6</v>
          </cell>
          <cell r="I8">
            <v>7</v>
          </cell>
          <cell r="J8">
            <v>8</v>
          </cell>
          <cell r="K8">
            <v>9</v>
          </cell>
          <cell r="L8">
            <v>10</v>
          </cell>
          <cell r="M8">
            <v>11</v>
          </cell>
          <cell r="N8">
            <v>12</v>
          </cell>
          <cell r="O8">
            <v>13</v>
          </cell>
          <cell r="P8">
            <v>14</v>
          </cell>
          <cell r="Q8">
            <v>15</v>
          </cell>
          <cell r="R8">
            <v>16</v>
          </cell>
          <cell r="S8">
            <v>17</v>
          </cell>
          <cell r="T8">
            <v>18</v>
          </cell>
          <cell r="U8">
            <v>19</v>
          </cell>
          <cell r="V8">
            <v>20</v>
          </cell>
        </row>
        <row r="9">
          <cell r="B9" t="str">
            <v>ИТОГО ЗА ГОД</v>
          </cell>
          <cell r="C9" t="str">
            <v>АНО ПО "БУМЕРАНГ"</v>
          </cell>
          <cell r="D9" t="str">
            <v>Количество проведенных теоретических экзаменов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D10" t="str">
            <v>СДАЛ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D11" t="str">
            <v>Из них</v>
          </cell>
          <cell r="E11" t="str">
            <v>сданных с 1 раза (%)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</row>
        <row r="12">
          <cell r="D12" t="str">
            <v>Количество проведенных экзаменов по первоначальным навыкам управления транспортным средством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D13" t="str">
            <v>СДАЛ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D14" t="str">
            <v>Из них</v>
          </cell>
          <cell r="E14" t="str">
            <v>сданных с 1 раза (%)</v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</row>
        <row r="15">
          <cell r="D15" t="str">
            <v>Количество проведенных экзаменов по управлению транспортным средством в условиях дорожного движения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D16" t="str">
            <v>СДАЛ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D17" t="str">
            <v>Из них</v>
          </cell>
          <cell r="E17" t="str">
            <v>сданных с 1 раза (%)</v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</row>
        <row r="18">
          <cell r="B18">
            <v>0</v>
          </cell>
          <cell r="C18">
            <v>0</v>
          </cell>
          <cell r="D18">
            <v>0</v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</row>
      </sheetData>
      <sheetData sheetId="6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.01"/>
      <sheetName val="16.01"/>
      <sheetName val="3"/>
      <sheetName val="ИТОГО ЗА ЯНВАРЬ"/>
      <sheetName val="13.02"/>
      <sheetName val="2.02"/>
      <sheetName val="3.02"/>
      <sheetName val="ИТОГО ЗА ФЕВРАЛЬ"/>
      <sheetName val="03.03"/>
      <sheetName val="31.03"/>
      <sheetName val="04.03"/>
      <sheetName val="ИТОГО ЗА МАРТ"/>
      <sheetName val="ИТОГО ЗА 1 КВАРТАЛ"/>
      <sheetName val="01.04"/>
      <sheetName val="02.04"/>
      <sheetName val="03.04"/>
      <sheetName val="ИТОГО ЗА АПРЕЛЬ"/>
      <sheetName val="01.05"/>
      <sheetName val="12.05"/>
      <sheetName val="23.05"/>
      <sheetName val="ИТОГО ЗА МАЙ"/>
      <sheetName val="04.06"/>
      <sheetName val="26.06"/>
      <sheetName val="03.06"/>
      <sheetName val="ИТОГО ЗА ИЮНЬ"/>
      <sheetName val="ИТОГО ЗА 2 КВАРТАЛ"/>
      <sheetName val="01.07"/>
      <sheetName val="24.07"/>
      <sheetName val="03.07"/>
      <sheetName val="ИТОГО ЗА ИЮЛЬ"/>
      <sheetName val="01.08"/>
      <sheetName val="02.08"/>
      <sheetName val="03.08"/>
      <sheetName val="ИТОГО ЗА АВГУСТ"/>
      <sheetName val="01.09"/>
      <sheetName val="02.09"/>
      <sheetName val="03.09"/>
      <sheetName val="ИТОГО ЗА СЕНТЯБРЬ"/>
      <sheetName val="ИТОГО ЗА 3 КВАРТАЛ"/>
      <sheetName val="01.10"/>
      <sheetName val="02.10"/>
      <sheetName val="06.10"/>
      <sheetName val="ИТОГО ЗА ОКТЯБРЬ"/>
      <sheetName val="06.11"/>
      <sheetName val="09.11"/>
      <sheetName val="03.11"/>
      <sheetName val="ИТОГО ЗА НОЯБРЬ"/>
      <sheetName val="18.12"/>
      <sheetName val="02.12"/>
      <sheetName val="03.12"/>
      <sheetName val="ИТОГО ЗА ДЕКАБРЬ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О ЗА 4 КВАРТАЛ"/>
      <sheetName val="ИТОГО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2">
          <cell r="E2" t="str">
            <v>ВИРАЖ</v>
          </cell>
        </row>
        <row r="6">
          <cell r="B6" t="str">
            <v>Дата</v>
          </cell>
          <cell r="C6" t="str">
            <v>Наименование организации, осуществляющей образовательную деятельность, адрес местонахождения</v>
          </cell>
          <cell r="D6" t="str">
            <v>Наименование экзаменов на право управления транспортными средствами</v>
          </cell>
          <cell r="F6" t="str">
            <v>Количество проведенных экзаменов на право управления транспортными средствами соответствующих категорий и подкатегорий транспортных средств</v>
          </cell>
        </row>
        <row r="7">
          <cell r="F7" t="str">
            <v>Всего</v>
          </cell>
          <cell r="G7" t="str">
            <v>А</v>
          </cell>
          <cell r="H7" t="str">
            <v>А1</v>
          </cell>
          <cell r="I7" t="str">
            <v>В</v>
          </cell>
          <cell r="J7" t="str">
            <v>В1</v>
          </cell>
          <cell r="K7" t="str">
            <v>С</v>
          </cell>
          <cell r="L7" t="str">
            <v>С1</v>
          </cell>
          <cell r="M7" t="str">
            <v>D</v>
          </cell>
          <cell r="N7" t="str">
            <v>D1</v>
          </cell>
          <cell r="O7" t="str">
            <v>BE</v>
          </cell>
          <cell r="P7" t="str">
            <v>СЕ</v>
          </cell>
          <cell r="Q7" t="str">
            <v>С1Е</v>
          </cell>
          <cell r="R7" t="str">
            <v>DE</v>
          </cell>
          <cell r="S7" t="str">
            <v>D1E</v>
          </cell>
          <cell r="T7" t="str">
            <v>Tm</v>
          </cell>
          <cell r="U7" t="str">
            <v>Tb</v>
          </cell>
          <cell r="V7" t="str">
            <v>М</v>
          </cell>
        </row>
        <row r="8">
          <cell r="B8">
            <v>1</v>
          </cell>
          <cell r="C8">
            <v>2</v>
          </cell>
          <cell r="D8">
            <v>3</v>
          </cell>
          <cell r="F8">
            <v>4</v>
          </cell>
          <cell r="G8">
            <v>5</v>
          </cell>
          <cell r="H8">
            <v>6</v>
          </cell>
          <cell r="I8">
            <v>7</v>
          </cell>
          <cell r="J8">
            <v>8</v>
          </cell>
          <cell r="K8">
            <v>9</v>
          </cell>
          <cell r="L8">
            <v>10</v>
          </cell>
          <cell r="M8">
            <v>11</v>
          </cell>
          <cell r="N8">
            <v>12</v>
          </cell>
          <cell r="O8">
            <v>13</v>
          </cell>
          <cell r="P8">
            <v>14</v>
          </cell>
          <cell r="Q8">
            <v>15</v>
          </cell>
          <cell r="R8">
            <v>16</v>
          </cell>
          <cell r="S8">
            <v>17</v>
          </cell>
          <cell r="T8">
            <v>18</v>
          </cell>
          <cell r="U8">
            <v>19</v>
          </cell>
          <cell r="V8">
            <v>20</v>
          </cell>
        </row>
        <row r="9">
          <cell r="B9" t="str">
            <v>ИТОГО ЗА ГОД</v>
          </cell>
          <cell r="C9" t="str">
            <v>АНО ДПО "Автошкола Вираж", г. КУРСК</v>
          </cell>
          <cell r="D9" t="str">
            <v>Количество проведенных теоретических экзаменов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D10" t="str">
            <v>СДАЛ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D11" t="str">
            <v>Из них</v>
          </cell>
          <cell r="E11" t="str">
            <v>сданных с 1 раза (%)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</row>
        <row r="12">
          <cell r="D12" t="str">
            <v>Количество проведенных экзаменов по первоначальным навыкам управления транспортным средством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D13" t="str">
            <v>СДАЛ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D14" t="str">
            <v>Из них</v>
          </cell>
          <cell r="E14" t="str">
            <v>сданных с 1 раза (%)</v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</row>
        <row r="15">
          <cell r="D15" t="str">
            <v>Количество проведенных экзаменов по управлению транспортным средством в условиях дорожного движения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D16" t="str">
            <v>СДАЛ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D17" t="str">
            <v>Из них</v>
          </cell>
          <cell r="E17" t="str">
            <v>сданных с 1 раза (%)</v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</row>
        <row r="18">
          <cell r="B18">
            <v>0</v>
          </cell>
          <cell r="C18">
            <v>0</v>
          </cell>
          <cell r="D18">
            <v>0</v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</row>
      </sheetData>
      <sheetData sheetId="6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ИТОГО ЗА ЯНВАРЬ"/>
      <sheetName val="27.02"/>
      <sheetName val="2.02"/>
      <sheetName val="3.02"/>
      <sheetName val="ИТОГО ЗА ФЕВРАЛЬ"/>
      <sheetName val="01.03"/>
      <sheetName val="02.03"/>
      <sheetName val="03.03"/>
      <sheetName val="ИТОГО ЗА МАРТ"/>
      <sheetName val="ИТОГО ЗА 1 КВАРТАЛ"/>
      <sheetName val="05.04"/>
      <sheetName val="26.04"/>
      <sheetName val="03.04"/>
      <sheetName val="ИТОГО ЗА АПРЕЛЬ"/>
      <sheetName val="01.05"/>
      <sheetName val="02.05"/>
      <sheetName val="03.05"/>
      <sheetName val="ИТОГО ЗА МАЙ"/>
      <sheetName val="01.06"/>
      <sheetName val="02.06"/>
      <sheetName val="03.06"/>
      <sheetName val="ИТОГО ЗА ИЮНЬ"/>
      <sheetName val="ИТОГО ЗА 2 КВАРТАЛ"/>
      <sheetName val="18.07"/>
      <sheetName val="02.07"/>
      <sheetName val="03.07"/>
      <sheetName val="ИТОГО ЗА ИЮЛЬ"/>
      <sheetName val="01.08"/>
      <sheetName val="02.08"/>
      <sheetName val="03.08"/>
      <sheetName val="ИТОГО ЗА АВГУСТ"/>
      <sheetName val="10.09"/>
      <sheetName val="02.09"/>
      <sheetName val="03.09"/>
      <sheetName val="ИТОГО ЗА СЕНТЯБРЬ"/>
      <sheetName val="ИТОГО ЗА 3 КВАРТАЛ"/>
      <sheetName val="08.10"/>
      <sheetName val="02.10"/>
      <sheetName val="03.10"/>
      <sheetName val="ИТОГО ЗА ОКТЯБРЬ"/>
      <sheetName val="01.11"/>
      <sheetName val="02.11"/>
      <sheetName val="03.11"/>
      <sheetName val="ИТОГО ЗА НОЯБРЬ"/>
      <sheetName val="14.12"/>
      <sheetName val="02.12"/>
      <sheetName val="03.12"/>
      <sheetName val="ИТОГО ЗА ДЕКАБРЬ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О ЗА 4 КВАРТАЛ"/>
      <sheetName val="ИТОГО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2">
          <cell r="E2" t="str">
            <v>ВОА</v>
          </cell>
        </row>
        <row r="6">
          <cell r="B6" t="str">
            <v>Дата</v>
          </cell>
          <cell r="C6" t="str">
            <v>Наименование организации, осуществляющей образовательную деятельность, адрес местонахождения</v>
          </cell>
          <cell r="D6" t="str">
            <v>Наименование экзаменов на право управления транспортными средствами</v>
          </cell>
          <cell r="F6" t="str">
            <v>Количество проведенных экзаменов на право управления транспортными средствами соответствующих категорий и подкатегорий транспортных средств</v>
          </cell>
        </row>
        <row r="7">
          <cell r="F7" t="str">
            <v>Всего</v>
          </cell>
          <cell r="G7" t="str">
            <v>А</v>
          </cell>
          <cell r="H7" t="str">
            <v>А1</v>
          </cell>
          <cell r="I7" t="str">
            <v>В</v>
          </cell>
          <cell r="J7" t="str">
            <v>В1</v>
          </cell>
          <cell r="K7" t="str">
            <v>С</v>
          </cell>
          <cell r="L7" t="str">
            <v>С1</v>
          </cell>
          <cell r="M7" t="str">
            <v>D</v>
          </cell>
          <cell r="N7" t="str">
            <v>D1</v>
          </cell>
          <cell r="O7" t="str">
            <v>BE</v>
          </cell>
          <cell r="P7" t="str">
            <v>СЕ</v>
          </cell>
          <cell r="Q7" t="str">
            <v>С1Е</v>
          </cell>
          <cell r="R7" t="str">
            <v>DE</v>
          </cell>
          <cell r="S7" t="str">
            <v>D1E</v>
          </cell>
          <cell r="T7" t="str">
            <v>Tm</v>
          </cell>
          <cell r="U7" t="str">
            <v>Tb</v>
          </cell>
          <cell r="V7" t="str">
            <v>М</v>
          </cell>
        </row>
        <row r="8">
          <cell r="B8">
            <v>1</v>
          </cell>
          <cell r="C8">
            <v>2</v>
          </cell>
          <cell r="D8">
            <v>3</v>
          </cell>
          <cell r="F8">
            <v>4</v>
          </cell>
          <cell r="G8">
            <v>5</v>
          </cell>
          <cell r="H8">
            <v>6</v>
          </cell>
          <cell r="I8">
            <v>7</v>
          </cell>
          <cell r="J8">
            <v>8</v>
          </cell>
          <cell r="K8">
            <v>9</v>
          </cell>
          <cell r="L8">
            <v>10</v>
          </cell>
          <cell r="M8">
            <v>11</v>
          </cell>
          <cell r="N8">
            <v>12</v>
          </cell>
          <cell r="O8">
            <v>13</v>
          </cell>
          <cell r="P8">
            <v>14</v>
          </cell>
          <cell r="Q8">
            <v>15</v>
          </cell>
          <cell r="R8">
            <v>16</v>
          </cell>
          <cell r="S8">
            <v>17</v>
          </cell>
          <cell r="T8">
            <v>18</v>
          </cell>
          <cell r="U8">
            <v>19</v>
          </cell>
          <cell r="V8">
            <v>20</v>
          </cell>
        </row>
        <row r="9">
          <cell r="B9" t="str">
            <v>ИТОГО ЗА ГОД</v>
          </cell>
          <cell r="C9" t="str">
            <v>Курское областное отделение общественной организации "ВОА", г. Курск</v>
          </cell>
          <cell r="D9" t="str">
            <v>Количество проведенных теоретических экзаменов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D10" t="str">
            <v>СДАЛ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D11" t="str">
            <v>Из них</v>
          </cell>
          <cell r="E11" t="str">
            <v>сданных с 1 раза (%)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</row>
        <row r="12">
          <cell r="D12" t="str">
            <v>Количество проведенных экзаменов по первоначальным навыкам управления транспортным средством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D13" t="str">
            <v>СДАЛ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D14" t="str">
            <v>Из них</v>
          </cell>
          <cell r="E14" t="str">
            <v>сданных с 1 раза (%)</v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</row>
        <row r="15">
          <cell r="D15" t="str">
            <v>Количество проведенных экзаменов по управлению транспортным средством в условиях дорожного движения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D16" t="str">
            <v>СДАЛ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D17" t="str">
            <v>Из них</v>
          </cell>
          <cell r="E17" t="str">
            <v>сданных с 1 раза (%)</v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</row>
        <row r="18">
          <cell r="B18">
            <v>0</v>
          </cell>
          <cell r="C18">
            <v>0</v>
          </cell>
          <cell r="D18">
            <v>0</v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</row>
      </sheetData>
      <sheetData sheetId="6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.01"/>
      <sheetName val="2"/>
      <sheetName val="3"/>
      <sheetName val="ИТОГО ЗА ЯНВАРЬ"/>
      <sheetName val="11.02"/>
      <sheetName val="2.02"/>
      <sheetName val="3.02"/>
      <sheetName val="ИТОГО ЗА ФЕВРАЛЬ"/>
      <sheetName val="21.03"/>
      <sheetName val="02.03"/>
      <sheetName val="03.03"/>
      <sheetName val="ИТОГО ЗА МАРТ"/>
      <sheetName val="ИТОГО ЗА 1 КВАРТАЛ"/>
      <sheetName val="01.04"/>
      <sheetName val="02.04"/>
      <sheetName val="03.04"/>
      <sheetName val="ИТОГО ЗА АПРЕЛЬ"/>
      <sheetName val="01.05"/>
      <sheetName val="02.05"/>
      <sheetName val="03.05"/>
      <sheetName val="ИТОГО ЗА МАЙ"/>
      <sheetName val="20.06"/>
      <sheetName val="02.06"/>
      <sheetName val="03.06"/>
      <sheetName val="ИТОГО ЗА ИЮНЬ"/>
      <sheetName val="ИТОГО ЗА 2 КВАРТАЛ"/>
      <sheetName val="12.07"/>
      <sheetName val="02.07"/>
      <sheetName val="03.07"/>
      <sheetName val="ИТОГО ЗА ИЮЛЬ"/>
      <sheetName val="29.08"/>
      <sheetName val="02.08"/>
      <sheetName val="03.08"/>
      <sheetName val="ИТОГО ЗА АВГУСТ"/>
      <sheetName val="18.09"/>
      <sheetName val="02.09"/>
      <sheetName val="03.09"/>
      <sheetName val="ИТОГО ЗА СЕНТЯБРЬ"/>
      <sheetName val="ИТОГО ЗА 3 КВАРТАЛ"/>
      <sheetName val="01.10"/>
      <sheetName val="02.10"/>
      <sheetName val="03.10"/>
      <sheetName val="ИТОГО ЗА ОКТЯБРЬ"/>
      <sheetName val="20.11"/>
      <sheetName val="02.11"/>
      <sheetName val="03.11"/>
      <sheetName val="ИТОГО ЗА НОЯБРЬ"/>
      <sheetName val="01.12"/>
      <sheetName val="02.12"/>
      <sheetName val="03.12"/>
      <sheetName val="ИТОГО ЗА ДЕКАБРЬ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О ЗА 4 КВАРТАЛ"/>
      <sheetName val="ИТОГО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2">
          <cell r="E2" t="str">
            <v>ГАРАНТ</v>
          </cell>
        </row>
        <row r="6">
          <cell r="B6" t="str">
            <v>Дата</v>
          </cell>
          <cell r="C6" t="str">
            <v>Наименование организации, осуществляющей образовательную деятельность, адрес местонахождения</v>
          </cell>
          <cell r="D6" t="str">
            <v>Наименование экзаменов на право управления транспортными средствами</v>
          </cell>
          <cell r="F6" t="str">
            <v>Количество проведенных экзаменов на право управления транспортными средствами соответствующих категорий и подкатегорий транспортных средств</v>
          </cell>
        </row>
        <row r="7">
          <cell r="F7" t="str">
            <v>Всего</v>
          </cell>
          <cell r="G7" t="str">
            <v>А</v>
          </cell>
          <cell r="H7" t="str">
            <v>А1</v>
          </cell>
          <cell r="I7" t="str">
            <v>В</v>
          </cell>
          <cell r="J7" t="str">
            <v>В1</v>
          </cell>
          <cell r="K7" t="str">
            <v>С</v>
          </cell>
          <cell r="L7" t="str">
            <v>С1</v>
          </cell>
          <cell r="M7" t="str">
            <v>D</v>
          </cell>
          <cell r="N7" t="str">
            <v>D1</v>
          </cell>
          <cell r="O7" t="str">
            <v>BE</v>
          </cell>
          <cell r="P7" t="str">
            <v>СЕ</v>
          </cell>
          <cell r="Q7" t="str">
            <v>С1Е</v>
          </cell>
          <cell r="R7" t="str">
            <v>DE</v>
          </cell>
          <cell r="S7" t="str">
            <v>D1E</v>
          </cell>
          <cell r="T7" t="str">
            <v>Tm</v>
          </cell>
          <cell r="U7" t="str">
            <v>Tb</v>
          </cell>
          <cell r="V7" t="str">
            <v>М</v>
          </cell>
        </row>
        <row r="8">
          <cell r="B8">
            <v>1</v>
          </cell>
          <cell r="C8">
            <v>2</v>
          </cell>
          <cell r="D8">
            <v>3</v>
          </cell>
          <cell r="F8">
            <v>4</v>
          </cell>
          <cell r="G8">
            <v>5</v>
          </cell>
          <cell r="H8">
            <v>6</v>
          </cell>
          <cell r="I8">
            <v>7</v>
          </cell>
          <cell r="J8">
            <v>8</v>
          </cell>
          <cell r="K8">
            <v>9</v>
          </cell>
          <cell r="L8">
            <v>10</v>
          </cell>
          <cell r="M8">
            <v>11</v>
          </cell>
          <cell r="N8">
            <v>12</v>
          </cell>
          <cell r="O8">
            <v>13</v>
          </cell>
          <cell r="P8">
            <v>14</v>
          </cell>
          <cell r="Q8">
            <v>15</v>
          </cell>
          <cell r="R8">
            <v>16</v>
          </cell>
          <cell r="S8">
            <v>17</v>
          </cell>
          <cell r="T8">
            <v>18</v>
          </cell>
          <cell r="U8">
            <v>19</v>
          </cell>
          <cell r="V8">
            <v>20</v>
          </cell>
        </row>
        <row r="9">
          <cell r="B9" t="str">
            <v>ИТОГО ЗА ГОД</v>
          </cell>
          <cell r="C9" t="str">
            <v>АНО ПО "АВТОШКОЛА "ГАРАНТ"</v>
          </cell>
          <cell r="D9" t="str">
            <v>Количество проведенных теоретических экзаменов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D10" t="str">
            <v>СДАЛ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D11" t="str">
            <v>Из них</v>
          </cell>
          <cell r="E11" t="str">
            <v>сданных с 1 раза (%)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</row>
        <row r="12">
          <cell r="D12" t="str">
            <v>Количество проведенных экзаменов по первоначальным навыкам управления транспортным средством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D13" t="str">
            <v>СДАЛ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D14" t="str">
            <v>Из них</v>
          </cell>
          <cell r="E14" t="str">
            <v>сданных с 1 раза (%)</v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</row>
        <row r="15">
          <cell r="D15" t="str">
            <v>Количество проведенных экзаменов по управлению транспортным средством в условиях дорожного движения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D16" t="str">
            <v>СДАЛ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D17" t="str">
            <v>Из них</v>
          </cell>
          <cell r="E17" t="str">
            <v>сданных с 1 раза (%)</v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</row>
        <row r="18">
          <cell r="B18">
            <v>0</v>
          </cell>
          <cell r="C18">
            <v>0</v>
          </cell>
          <cell r="D18">
            <v>0</v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</row>
      </sheetData>
      <sheetData sheetId="6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P1227"/>
  <sheetViews>
    <sheetView tabSelected="1" topLeftCell="A592" zoomScale="85" zoomScaleNormal="85" workbookViewId="0">
      <selection activeCell="L628" sqref="L628"/>
    </sheetView>
  </sheetViews>
  <sheetFormatPr defaultRowHeight="15"/>
  <cols>
    <col min="3" max="3" width="13.28515625" customWidth="1"/>
    <col min="9" max="9" width="12.28515625" customWidth="1"/>
  </cols>
  <sheetData>
    <row r="2" spans="2:23" ht="15" customHeight="1">
      <c r="B2" s="1"/>
      <c r="C2" s="1"/>
      <c r="D2" s="1"/>
      <c r="E2" s="1"/>
      <c r="F2" s="113" t="s">
        <v>95</v>
      </c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"/>
      <c r="U2" s="1"/>
      <c r="V2" s="1"/>
      <c r="W2" s="1"/>
    </row>
    <row r="3" spans="2:23" ht="15" customHeight="1">
      <c r="B3" s="1"/>
      <c r="C3" s="1"/>
      <c r="D3" s="1"/>
      <c r="E3" s="1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"/>
      <c r="U3" s="1"/>
      <c r="V3" s="1"/>
      <c r="W3" s="1"/>
    </row>
    <row r="4" spans="2:23" ht="15" customHeight="1">
      <c r="B4" s="1"/>
      <c r="C4" s="1"/>
      <c r="D4" s="1"/>
      <c r="E4" s="1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"/>
      <c r="U4" s="1"/>
      <c r="V4" s="1"/>
      <c r="W4" s="1"/>
    </row>
    <row r="5" spans="2:23" ht="15.75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2:23" ht="21" customHeight="1" thickBot="1">
      <c r="B6" s="1"/>
      <c r="C6" s="103" t="s">
        <v>0</v>
      </c>
      <c r="D6" s="103" t="s">
        <v>1</v>
      </c>
      <c r="E6" s="114" t="s">
        <v>2</v>
      </c>
      <c r="F6" s="115"/>
      <c r="G6" s="118" t="s">
        <v>3</v>
      </c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20"/>
    </row>
    <row r="7" spans="2:23" ht="15.75" customHeight="1" thickBot="1">
      <c r="B7" s="1"/>
      <c r="C7" s="104"/>
      <c r="D7" s="104"/>
      <c r="E7" s="116"/>
      <c r="F7" s="117"/>
      <c r="G7" s="2" t="s">
        <v>4</v>
      </c>
      <c r="H7" s="2" t="s">
        <v>5</v>
      </c>
      <c r="I7" s="2" t="s">
        <v>6</v>
      </c>
      <c r="J7" s="2" t="s">
        <v>7</v>
      </c>
      <c r="K7" s="2" t="s">
        <v>8</v>
      </c>
      <c r="L7" s="2" t="s">
        <v>9</v>
      </c>
      <c r="M7" s="2" t="s">
        <v>10</v>
      </c>
      <c r="N7" s="2" t="s">
        <v>11</v>
      </c>
      <c r="O7" s="2" t="s">
        <v>12</v>
      </c>
      <c r="P7" s="2" t="s">
        <v>13</v>
      </c>
      <c r="Q7" s="2" t="s">
        <v>14</v>
      </c>
      <c r="R7" s="2" t="s">
        <v>15</v>
      </c>
      <c r="S7" s="2" t="s">
        <v>16</v>
      </c>
      <c r="T7" s="2" t="s">
        <v>17</v>
      </c>
      <c r="U7" s="2" t="s">
        <v>18</v>
      </c>
      <c r="V7" s="2" t="s">
        <v>19</v>
      </c>
      <c r="W7" s="2" t="s">
        <v>20</v>
      </c>
    </row>
    <row r="8" spans="2:23" ht="18.75" customHeight="1" thickBot="1">
      <c r="B8" s="1"/>
      <c r="C8" s="3">
        <v>1</v>
      </c>
      <c r="D8" s="4">
        <v>2</v>
      </c>
      <c r="E8" s="108">
        <v>3</v>
      </c>
      <c r="F8" s="109"/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</row>
    <row r="9" spans="2:23" ht="16.5" customHeight="1" thickBot="1">
      <c r="B9" s="1"/>
      <c r="C9" s="122" t="s">
        <v>97</v>
      </c>
      <c r="D9" s="121" t="s">
        <v>96</v>
      </c>
      <c r="E9" s="101" t="s">
        <v>21</v>
      </c>
      <c r="F9" s="102"/>
      <c r="G9" s="58">
        <f>SUM(H9:W9)</f>
        <v>14</v>
      </c>
      <c r="H9" s="51">
        <f>SUM('[1]ИТОГО ЗА ДЕКАБРЬ'!H9,'[1]ИТОГО ЗА НОЯБРЬ'!H9,'[1]ИТОГО ЗА ОКТЯБРЬ'!H9,'[1]ИТОГО ЗА СЕНТЯБРЬ'!H9,'[1]ИТОГО ЗА АВГУСТ'!H9,'[1]ИТОГО ЗА ИЮЛЬ'!H9,'[1]ИТОГО ЗА ИЮНЬ'!H9,'[1]ИТОГО ЗА МАЙ'!H9,'[1]ИТОГО ЗА АПРЕЛЬ'!H9,'[1]ИТОГО ЗА МАРТ'!H9,'[1]ИТОГО ЗА ФЕВРАЛЬ'!H9,'[1]ИТОГО ЗА ЯНВАРЬ'!H9)</f>
        <v>0</v>
      </c>
      <c r="I9" s="51">
        <f>SUM('[1]ИТОГО ЗА ДЕКАБРЬ'!I9,'[1]ИТОГО ЗА НОЯБРЬ'!I9,'[1]ИТОГО ЗА ОКТЯБРЬ'!I9,'[1]ИТОГО ЗА СЕНТЯБРЬ'!I9,'[1]ИТОГО ЗА АВГУСТ'!I9,'[1]ИТОГО ЗА ИЮЛЬ'!I9,'[1]ИТОГО ЗА ИЮНЬ'!I9,'[1]ИТОГО ЗА МАЙ'!I9,'[1]ИТОГО ЗА АПРЕЛЬ'!I9,'[1]ИТОГО ЗА МАРТ'!I9,'[1]ИТОГО ЗА ФЕВРАЛЬ'!I9,'[1]ИТОГО ЗА ЯНВАРЬ'!I9)</f>
        <v>14</v>
      </c>
      <c r="J9" s="51">
        <f>SUM('[1]ИТОГО ЗА ДЕКАБРЬ'!J9,'[1]ИТОГО ЗА НОЯБРЬ'!J9,'[1]ИТОГО ЗА ОКТЯБРЬ'!J9,'[1]ИТОГО ЗА СЕНТЯБРЬ'!J9,'[1]ИТОГО ЗА АВГУСТ'!J9,'[1]ИТОГО ЗА ИЮЛЬ'!J9,'[1]ИТОГО ЗА ИЮНЬ'!J9,'[1]ИТОГО ЗА МАЙ'!J9,'[1]ИТОГО ЗА АПРЕЛЬ'!J9,'[1]ИТОГО ЗА МАРТ'!J9,'[1]ИТОГО ЗА ФЕВРАЛЬ'!J9,'[1]ИТОГО ЗА ЯНВАРЬ'!J9)</f>
        <v>0</v>
      </c>
      <c r="K9" s="4">
        <f>SUM('[2]ИТОГО ЗА ДЕКАБРЬ'!K9,'[2]ИТОГО ЗА НОЯБРЬ'!K9,'[2]ИТОГО ЗА ОКТЯБРЬ'!K9,'[2]ИТОГО ЗА СЕНТЯБРЬ'!K9,'[2]ИТОГО ЗА АВГУСТ'!K9,'[2]ИТОГО ЗА ИЮЛЬ'!K9,'[2]ИТОГО ЗА ИЮНЬ'!K9,'[2]ИТОГО ЗА МАЙ'!K9,'[2]ИТОГО ЗА АПРЕЛЬ'!K9,'[2]ИТОГО ЗА МАРТ'!K9,'[2]ИТОГО ЗА ФЕВРАЛЬ'!K9,'[2]ИТОГО ЗА ЯНВАРЬ'!K9)</f>
        <v>0</v>
      </c>
      <c r="L9" s="4">
        <f>SUM('[2]ИТОГО ЗА ДЕКАБРЬ'!L9,'[2]ИТОГО ЗА НОЯБРЬ'!L9,'[2]ИТОГО ЗА ОКТЯБРЬ'!L9,'[2]ИТОГО ЗА СЕНТЯБРЬ'!L9,'[2]ИТОГО ЗА АВГУСТ'!L9,'[2]ИТОГО ЗА ИЮЛЬ'!L9,'[2]ИТОГО ЗА ИЮНЬ'!L9,'[2]ИТОГО ЗА МАЙ'!L9,'[2]ИТОГО ЗА АПРЕЛЬ'!L9,'[2]ИТОГО ЗА МАРТ'!L9,'[2]ИТОГО ЗА ФЕВРАЛЬ'!L9,'[2]ИТОГО ЗА ЯНВАРЬ'!L9)</f>
        <v>0</v>
      </c>
      <c r="M9" s="4">
        <f>SUM('[2]ИТОГО ЗА ДЕКАБРЬ'!M9,'[2]ИТОГО ЗА НОЯБРЬ'!M9,'[2]ИТОГО ЗА ОКТЯБРЬ'!M9,'[2]ИТОГО ЗА СЕНТЯБРЬ'!M9,'[2]ИТОГО ЗА АВГУСТ'!M9,'[2]ИТОГО ЗА ИЮЛЬ'!M9,'[2]ИТОГО ЗА ИЮНЬ'!M9,'[2]ИТОГО ЗА МАЙ'!M9,'[2]ИТОГО ЗА АПРЕЛЬ'!M9,'[2]ИТОГО ЗА МАРТ'!M9,'[2]ИТОГО ЗА ФЕВРАЛЬ'!M9,'[2]ИТОГО ЗА ЯНВАРЬ'!M9)</f>
        <v>0</v>
      </c>
      <c r="N9" s="4">
        <f>SUM('[2]ИТОГО ЗА ДЕКАБРЬ'!N9,'[2]ИТОГО ЗА НОЯБРЬ'!N9,'[2]ИТОГО ЗА ОКТЯБРЬ'!N9,'[2]ИТОГО ЗА СЕНТЯБРЬ'!N9,'[2]ИТОГО ЗА АВГУСТ'!N9,'[2]ИТОГО ЗА ИЮЛЬ'!N9,'[2]ИТОГО ЗА ИЮНЬ'!N9,'[2]ИТОГО ЗА МАЙ'!N9,'[2]ИТОГО ЗА АПРЕЛЬ'!N9,'[2]ИТОГО ЗА МАРТ'!N9,'[2]ИТОГО ЗА ФЕВРАЛЬ'!N9,'[2]ИТОГО ЗА ЯНВАРЬ'!N9)</f>
        <v>0</v>
      </c>
      <c r="O9" s="4">
        <f>SUM('[2]ИТОГО ЗА ДЕКАБРЬ'!O9,'[2]ИТОГО ЗА НОЯБРЬ'!O9,'[2]ИТОГО ЗА ОКТЯБРЬ'!O9,'[2]ИТОГО ЗА СЕНТЯБРЬ'!O9,'[2]ИТОГО ЗА АВГУСТ'!O9,'[2]ИТОГО ЗА ИЮЛЬ'!O9,'[2]ИТОГО ЗА ИЮНЬ'!O9,'[2]ИТОГО ЗА МАЙ'!O9,'[2]ИТОГО ЗА АПРЕЛЬ'!O9,'[2]ИТОГО ЗА МАРТ'!O9,'[2]ИТОГО ЗА ФЕВРАЛЬ'!O9,'[2]ИТОГО ЗА ЯНВАРЬ'!O9)</f>
        <v>0</v>
      </c>
      <c r="P9" s="4">
        <f>SUM('[2]ИТОГО ЗА ДЕКАБРЬ'!P9,'[2]ИТОГО ЗА НОЯБРЬ'!P9,'[2]ИТОГО ЗА ОКТЯБРЬ'!P9,'[2]ИТОГО ЗА СЕНТЯБРЬ'!P9,'[2]ИТОГО ЗА АВГУСТ'!P9,'[2]ИТОГО ЗА ИЮЛЬ'!P9,'[2]ИТОГО ЗА ИЮНЬ'!P9,'[2]ИТОГО ЗА МАЙ'!P9,'[2]ИТОГО ЗА АПРЕЛЬ'!P9,'[2]ИТОГО ЗА МАРТ'!P9,'[2]ИТОГО ЗА ФЕВРАЛЬ'!P9,'[2]ИТОГО ЗА ЯНВАРЬ'!P9)</f>
        <v>0</v>
      </c>
      <c r="Q9" s="4">
        <f>SUM('[2]ИТОГО ЗА ДЕКАБРЬ'!Q9,'[2]ИТОГО ЗА НОЯБРЬ'!Q9,'[2]ИТОГО ЗА ОКТЯБРЬ'!Q9,'[2]ИТОГО ЗА СЕНТЯБРЬ'!Q9,'[2]ИТОГО ЗА АВГУСТ'!Q9,'[2]ИТОГО ЗА ИЮЛЬ'!Q9,'[2]ИТОГО ЗА ИЮНЬ'!Q9,'[2]ИТОГО ЗА МАЙ'!Q9,'[2]ИТОГО ЗА АПРЕЛЬ'!Q9,'[2]ИТОГО ЗА МАРТ'!Q9,'[2]ИТОГО ЗА ФЕВРАЛЬ'!Q9,'[2]ИТОГО ЗА ЯНВАРЬ'!Q9)</f>
        <v>0</v>
      </c>
      <c r="R9" s="4">
        <f>SUM('[2]ИТОГО ЗА ДЕКАБРЬ'!R9,'[2]ИТОГО ЗА НОЯБРЬ'!R9,'[2]ИТОГО ЗА ОКТЯБРЬ'!R9,'[2]ИТОГО ЗА СЕНТЯБРЬ'!R9,'[2]ИТОГО ЗА АВГУСТ'!R9,'[2]ИТОГО ЗА ИЮЛЬ'!R9,'[2]ИТОГО ЗА ИЮНЬ'!R9,'[2]ИТОГО ЗА МАЙ'!R9,'[2]ИТОГО ЗА АПРЕЛЬ'!R9,'[2]ИТОГО ЗА МАРТ'!R9,'[2]ИТОГО ЗА ФЕВРАЛЬ'!R9,'[2]ИТОГО ЗА ЯНВАРЬ'!R9)</f>
        <v>0</v>
      </c>
      <c r="S9" s="4">
        <f>SUM('[2]ИТОГО ЗА ДЕКАБРЬ'!S9,'[2]ИТОГО ЗА НОЯБРЬ'!S9,'[2]ИТОГО ЗА ОКТЯБРЬ'!S9,'[2]ИТОГО ЗА СЕНТЯБРЬ'!S9,'[2]ИТОГО ЗА АВГУСТ'!S9,'[2]ИТОГО ЗА ИЮЛЬ'!S9,'[2]ИТОГО ЗА ИЮНЬ'!S9,'[2]ИТОГО ЗА МАЙ'!S9,'[2]ИТОГО ЗА АПРЕЛЬ'!S9,'[2]ИТОГО ЗА МАРТ'!S9,'[2]ИТОГО ЗА ФЕВРАЛЬ'!S9,'[2]ИТОГО ЗА ЯНВАРЬ'!S9)</f>
        <v>0</v>
      </c>
      <c r="T9" s="4">
        <f>SUM('[2]ИТОГО ЗА ДЕКАБРЬ'!T9,'[2]ИТОГО ЗА НОЯБРЬ'!T9,'[2]ИТОГО ЗА ОКТЯБРЬ'!T9,'[2]ИТОГО ЗА СЕНТЯБРЬ'!T9,'[2]ИТОГО ЗА АВГУСТ'!T9,'[2]ИТОГО ЗА ИЮЛЬ'!T9,'[2]ИТОГО ЗА ИЮНЬ'!T9,'[2]ИТОГО ЗА МАЙ'!T9,'[2]ИТОГО ЗА АПРЕЛЬ'!T9,'[2]ИТОГО ЗА МАРТ'!T9,'[2]ИТОГО ЗА ФЕВРАЛЬ'!T9,'[2]ИТОГО ЗА ЯНВАРЬ'!T9)</f>
        <v>0</v>
      </c>
      <c r="U9" s="4">
        <f>SUM('[2]ИТОГО ЗА ДЕКАБРЬ'!U9,'[2]ИТОГО ЗА НОЯБРЬ'!U9,'[2]ИТОГО ЗА ОКТЯБРЬ'!U9,'[2]ИТОГО ЗА СЕНТЯБРЬ'!U9,'[2]ИТОГО ЗА АВГУСТ'!U9,'[2]ИТОГО ЗА ИЮЛЬ'!U9,'[2]ИТОГО ЗА ИЮНЬ'!U9,'[2]ИТОГО ЗА МАЙ'!U9,'[2]ИТОГО ЗА АПРЕЛЬ'!U9,'[2]ИТОГО ЗА МАРТ'!U9,'[2]ИТОГО ЗА ФЕВРАЛЬ'!U9,'[2]ИТОГО ЗА ЯНВАРЬ'!U9)</f>
        <v>0</v>
      </c>
      <c r="V9" s="4">
        <f>SUM('[2]ИТОГО ЗА ДЕКАБРЬ'!V9,'[2]ИТОГО ЗА НОЯБРЬ'!V9,'[2]ИТОГО ЗА ОКТЯБРЬ'!V9,'[2]ИТОГО ЗА СЕНТЯБРЬ'!V9,'[2]ИТОГО ЗА АВГУСТ'!V9,'[2]ИТОГО ЗА ИЮЛЬ'!V9,'[2]ИТОГО ЗА ИЮНЬ'!V9,'[2]ИТОГО ЗА МАЙ'!V9,'[2]ИТОГО ЗА АПРЕЛЬ'!V9,'[2]ИТОГО ЗА МАРТ'!V9,'[2]ИТОГО ЗА ФЕВРАЛЬ'!V9,'[2]ИТОГО ЗА ЯНВАРЬ'!V9)</f>
        <v>0</v>
      </c>
      <c r="W9" s="4">
        <f>SUM('[2]ИТОГО ЗА ДЕКАБРЬ'!W9,'[2]ИТОГО ЗА НОЯБРЬ'!W9,'[2]ИТОГО ЗА ОКТЯБРЬ'!W9,'[2]ИТОГО ЗА СЕНТЯБРЬ'!W9,'[2]ИТОГО ЗА АВГУСТ'!W9,'[2]ИТОГО ЗА ИЮЛЬ'!W9,'[2]ИТОГО ЗА ИЮНЬ'!W9,'[2]ИТОГО ЗА МАЙ'!W9,'[2]ИТОГО ЗА АПРЕЛЬ'!W9,'[2]ИТОГО ЗА МАРТ'!W9,'[2]ИТОГО ЗА ФЕВРАЛЬ'!W9,'[2]ИТОГО ЗА ЯНВАРЬ'!W9)</f>
        <v>0</v>
      </c>
    </row>
    <row r="10" spans="2:23" ht="16.149999999999999" customHeight="1" thickBot="1">
      <c r="B10" s="1"/>
      <c r="C10" s="123"/>
      <c r="D10" s="99"/>
      <c r="E10" s="108" t="s">
        <v>22</v>
      </c>
      <c r="F10" s="109"/>
      <c r="G10" s="58">
        <f>SUM(H10:W10)</f>
        <v>12</v>
      </c>
      <c r="H10" s="51">
        <f>SUM('[1]ИТОГО ЗА ДЕКАБРЬ'!H10,'[1]ИТОГО ЗА НОЯБРЬ'!H10,'[1]ИТОГО ЗА ОКТЯБРЬ'!H10,'[1]ИТОГО ЗА СЕНТЯБРЬ'!H10,'[1]ИТОГО ЗА АВГУСТ'!H10,'[1]ИТОГО ЗА ИЮЛЬ'!H10,'[1]ИТОГО ЗА ИЮНЬ'!H10,'[1]ИТОГО ЗА МАЙ'!H10,'[1]ИТОГО ЗА АПРЕЛЬ'!H10,'[1]ИТОГО ЗА МАРТ'!H10,'[1]ИТОГО ЗА ФЕВРАЛЬ'!H10,'[1]ИТОГО ЗА ЯНВАРЬ'!H10)</f>
        <v>0</v>
      </c>
      <c r="I10" s="51">
        <f>SUM('[1]ИТОГО ЗА ДЕКАБРЬ'!I10,'[1]ИТОГО ЗА НОЯБРЬ'!I10,'[1]ИТОГО ЗА ОКТЯБРЬ'!I10,'[1]ИТОГО ЗА СЕНТЯБРЬ'!I10,'[1]ИТОГО ЗА АВГУСТ'!I10,'[1]ИТОГО ЗА ИЮЛЬ'!I10,'[1]ИТОГО ЗА ИЮНЬ'!I10,'[1]ИТОГО ЗА МАЙ'!I10,'[1]ИТОГО ЗА АПРЕЛЬ'!I10,'[1]ИТОГО ЗА МАРТ'!I10,'[1]ИТОГО ЗА ФЕВРАЛЬ'!I10,'[1]ИТОГО ЗА ЯНВАРЬ'!I10)</f>
        <v>12</v>
      </c>
      <c r="J10" s="51">
        <f>SUM('[1]ИТОГО ЗА ДЕКАБРЬ'!J10,'[1]ИТОГО ЗА НОЯБРЬ'!J10,'[1]ИТОГО ЗА ОКТЯБРЬ'!J10,'[1]ИТОГО ЗА СЕНТЯБРЬ'!J10,'[1]ИТОГО ЗА АВГУСТ'!J10,'[1]ИТОГО ЗА ИЮЛЬ'!J10,'[1]ИТОГО ЗА ИЮНЬ'!J10,'[1]ИТОГО ЗА МАЙ'!J10,'[1]ИТОГО ЗА АПРЕЛЬ'!J10,'[1]ИТОГО ЗА МАРТ'!J10,'[1]ИТОГО ЗА ФЕВРАЛЬ'!J10,'[1]ИТОГО ЗА ЯНВАРЬ'!J10)</f>
        <v>0</v>
      </c>
      <c r="K10" s="4">
        <f>SUM('[2]ИТОГО ЗА ДЕКАБРЬ'!K10,'[2]ИТОГО ЗА НОЯБРЬ'!K10,'[2]ИТОГО ЗА ОКТЯБРЬ'!K10,'[2]ИТОГО ЗА СЕНТЯБРЬ'!K10,'[2]ИТОГО ЗА АВГУСТ'!K10,'[2]ИТОГО ЗА ИЮЛЬ'!K10,'[2]ИТОГО ЗА ИЮНЬ'!K10,'[2]ИТОГО ЗА МАЙ'!K10,'[2]ИТОГО ЗА АПРЕЛЬ'!K10,'[2]ИТОГО ЗА МАРТ'!K10,'[2]ИТОГО ЗА ФЕВРАЛЬ'!K10,'[2]ИТОГО ЗА ЯНВАРЬ'!K10)</f>
        <v>0</v>
      </c>
      <c r="L10" s="4">
        <f>SUM('[2]ИТОГО ЗА ДЕКАБРЬ'!L10,'[2]ИТОГО ЗА НОЯБРЬ'!L10,'[2]ИТОГО ЗА ОКТЯБРЬ'!L10,'[2]ИТОГО ЗА СЕНТЯБРЬ'!L10,'[2]ИТОГО ЗА АВГУСТ'!L10,'[2]ИТОГО ЗА ИЮЛЬ'!L10,'[2]ИТОГО ЗА ИЮНЬ'!L10,'[2]ИТОГО ЗА МАЙ'!L10,'[2]ИТОГО ЗА АПРЕЛЬ'!L10,'[2]ИТОГО ЗА МАРТ'!L10,'[2]ИТОГО ЗА ФЕВРАЛЬ'!L10,'[2]ИТОГО ЗА ЯНВАРЬ'!L10)</f>
        <v>0</v>
      </c>
      <c r="M10" s="4">
        <f>SUM('[2]ИТОГО ЗА ДЕКАБРЬ'!M10,'[2]ИТОГО ЗА НОЯБРЬ'!M10,'[2]ИТОГО ЗА ОКТЯБРЬ'!M10,'[2]ИТОГО ЗА СЕНТЯБРЬ'!M10,'[2]ИТОГО ЗА АВГУСТ'!M10,'[2]ИТОГО ЗА ИЮЛЬ'!M10,'[2]ИТОГО ЗА ИЮНЬ'!M10,'[2]ИТОГО ЗА МАЙ'!M10,'[2]ИТОГО ЗА АПРЕЛЬ'!M10,'[2]ИТОГО ЗА МАРТ'!M10,'[2]ИТОГО ЗА ФЕВРАЛЬ'!M10,'[2]ИТОГО ЗА ЯНВАРЬ'!M10)</f>
        <v>0</v>
      </c>
      <c r="N10" s="4">
        <f>SUM('[2]ИТОГО ЗА ДЕКАБРЬ'!N10,'[2]ИТОГО ЗА НОЯБРЬ'!N10,'[2]ИТОГО ЗА ОКТЯБРЬ'!N10,'[2]ИТОГО ЗА СЕНТЯБРЬ'!N10,'[2]ИТОГО ЗА АВГУСТ'!N10,'[2]ИТОГО ЗА ИЮЛЬ'!N10,'[2]ИТОГО ЗА ИЮНЬ'!N10,'[2]ИТОГО ЗА МАЙ'!N10,'[2]ИТОГО ЗА АПРЕЛЬ'!N10,'[2]ИТОГО ЗА МАРТ'!N10,'[2]ИТОГО ЗА ФЕВРАЛЬ'!N10,'[2]ИТОГО ЗА ЯНВАРЬ'!N10)</f>
        <v>0</v>
      </c>
      <c r="O10" s="4">
        <f>SUM('[2]ИТОГО ЗА ДЕКАБРЬ'!O10,'[2]ИТОГО ЗА НОЯБРЬ'!O10,'[2]ИТОГО ЗА ОКТЯБРЬ'!O10,'[2]ИТОГО ЗА СЕНТЯБРЬ'!O10,'[2]ИТОГО ЗА АВГУСТ'!O10,'[2]ИТОГО ЗА ИЮЛЬ'!O10,'[2]ИТОГО ЗА ИЮНЬ'!O10,'[2]ИТОГО ЗА МАЙ'!O10,'[2]ИТОГО ЗА АПРЕЛЬ'!O10,'[2]ИТОГО ЗА МАРТ'!O10,'[2]ИТОГО ЗА ФЕВРАЛЬ'!O10,'[2]ИТОГО ЗА ЯНВАРЬ'!O10)</f>
        <v>0</v>
      </c>
      <c r="P10" s="4">
        <f>SUM('[2]ИТОГО ЗА ДЕКАБРЬ'!P10,'[2]ИТОГО ЗА НОЯБРЬ'!P10,'[2]ИТОГО ЗА ОКТЯБРЬ'!P10,'[2]ИТОГО ЗА СЕНТЯБРЬ'!P10,'[2]ИТОГО ЗА АВГУСТ'!P10,'[2]ИТОГО ЗА ИЮЛЬ'!P10,'[2]ИТОГО ЗА ИЮНЬ'!P10,'[2]ИТОГО ЗА МАЙ'!P10,'[2]ИТОГО ЗА АПРЕЛЬ'!P10,'[2]ИТОГО ЗА МАРТ'!P10,'[2]ИТОГО ЗА ФЕВРАЛЬ'!P10,'[2]ИТОГО ЗА ЯНВАРЬ'!P10)</f>
        <v>0</v>
      </c>
      <c r="Q10" s="4">
        <f>SUM('[2]ИТОГО ЗА ДЕКАБРЬ'!Q10,'[2]ИТОГО ЗА НОЯБРЬ'!Q10,'[2]ИТОГО ЗА ОКТЯБРЬ'!Q10,'[2]ИТОГО ЗА СЕНТЯБРЬ'!Q10,'[2]ИТОГО ЗА АВГУСТ'!Q10,'[2]ИТОГО ЗА ИЮЛЬ'!Q10,'[2]ИТОГО ЗА ИЮНЬ'!Q10,'[2]ИТОГО ЗА МАЙ'!Q10,'[2]ИТОГО ЗА АПРЕЛЬ'!Q10,'[2]ИТОГО ЗА МАРТ'!Q10,'[2]ИТОГО ЗА ФЕВРАЛЬ'!Q10,'[2]ИТОГО ЗА ЯНВАРЬ'!Q10)</f>
        <v>0</v>
      </c>
      <c r="R10" s="4">
        <f>SUM('[2]ИТОГО ЗА ДЕКАБРЬ'!R10,'[2]ИТОГО ЗА НОЯБРЬ'!R10,'[2]ИТОГО ЗА ОКТЯБРЬ'!R10,'[2]ИТОГО ЗА СЕНТЯБРЬ'!R10,'[2]ИТОГО ЗА АВГУСТ'!R10,'[2]ИТОГО ЗА ИЮЛЬ'!R10,'[2]ИТОГО ЗА ИЮНЬ'!R10,'[2]ИТОГО ЗА МАЙ'!R10,'[2]ИТОГО ЗА АПРЕЛЬ'!R10,'[2]ИТОГО ЗА МАРТ'!R10,'[2]ИТОГО ЗА ФЕВРАЛЬ'!R10,'[2]ИТОГО ЗА ЯНВАРЬ'!R10)</f>
        <v>0</v>
      </c>
      <c r="S10" s="4">
        <f>SUM('[2]ИТОГО ЗА ДЕКАБРЬ'!S10,'[2]ИТОГО ЗА НОЯБРЬ'!S10,'[2]ИТОГО ЗА ОКТЯБРЬ'!S10,'[2]ИТОГО ЗА СЕНТЯБРЬ'!S10,'[2]ИТОГО ЗА АВГУСТ'!S10,'[2]ИТОГО ЗА ИЮЛЬ'!S10,'[2]ИТОГО ЗА ИЮНЬ'!S10,'[2]ИТОГО ЗА МАЙ'!S10,'[2]ИТОГО ЗА АПРЕЛЬ'!S10,'[2]ИТОГО ЗА МАРТ'!S10,'[2]ИТОГО ЗА ФЕВРАЛЬ'!S10,'[2]ИТОГО ЗА ЯНВАРЬ'!S10)</f>
        <v>0</v>
      </c>
      <c r="T10" s="4">
        <f>SUM('[2]ИТОГО ЗА ДЕКАБРЬ'!T10,'[2]ИТОГО ЗА НОЯБРЬ'!T10,'[2]ИТОГО ЗА ОКТЯБРЬ'!T10,'[2]ИТОГО ЗА СЕНТЯБРЬ'!T10,'[2]ИТОГО ЗА АВГУСТ'!T10,'[2]ИТОГО ЗА ИЮЛЬ'!T10,'[2]ИТОГО ЗА ИЮНЬ'!T10,'[2]ИТОГО ЗА МАЙ'!T10,'[2]ИТОГО ЗА АПРЕЛЬ'!T10,'[2]ИТОГО ЗА МАРТ'!T10,'[2]ИТОГО ЗА ФЕВРАЛЬ'!T10,'[2]ИТОГО ЗА ЯНВАРЬ'!T10)</f>
        <v>0</v>
      </c>
      <c r="U10" s="4">
        <f>SUM('[2]ИТОГО ЗА ДЕКАБРЬ'!U10,'[2]ИТОГО ЗА НОЯБРЬ'!U10,'[2]ИТОГО ЗА ОКТЯБРЬ'!U10,'[2]ИТОГО ЗА СЕНТЯБРЬ'!U10,'[2]ИТОГО ЗА АВГУСТ'!U10,'[2]ИТОГО ЗА ИЮЛЬ'!U10,'[2]ИТОГО ЗА ИЮНЬ'!U10,'[2]ИТОГО ЗА МАЙ'!U10,'[2]ИТОГО ЗА АПРЕЛЬ'!U10,'[2]ИТОГО ЗА МАРТ'!U10,'[2]ИТОГО ЗА ФЕВРАЛЬ'!U10,'[2]ИТОГО ЗА ЯНВАРЬ'!U10)</f>
        <v>0</v>
      </c>
      <c r="V10" s="4">
        <f>SUM('[2]ИТОГО ЗА ДЕКАБРЬ'!V10,'[2]ИТОГО ЗА НОЯБРЬ'!V10,'[2]ИТОГО ЗА ОКТЯБРЬ'!V10,'[2]ИТОГО ЗА СЕНТЯБРЬ'!V10,'[2]ИТОГО ЗА АВГУСТ'!V10,'[2]ИТОГО ЗА ИЮЛЬ'!V10,'[2]ИТОГО ЗА ИЮНЬ'!V10,'[2]ИТОГО ЗА МАЙ'!V10,'[2]ИТОГО ЗА АПРЕЛЬ'!V10,'[2]ИТОГО ЗА МАРТ'!V10,'[2]ИТОГО ЗА ФЕВРАЛЬ'!V10,'[2]ИТОГО ЗА ЯНВАРЬ'!V10)</f>
        <v>0</v>
      </c>
      <c r="W10" s="4">
        <f>SUM('[2]ИТОГО ЗА ДЕКАБРЬ'!W10,'[2]ИТОГО ЗА НОЯБРЬ'!W10,'[2]ИТОГО ЗА ОКТЯБРЬ'!W10,'[2]ИТОГО ЗА СЕНТЯБРЬ'!W10,'[2]ИТОГО ЗА АВГУСТ'!W10,'[2]ИТОГО ЗА ИЮЛЬ'!W10,'[2]ИТОГО ЗА ИЮНЬ'!W10,'[2]ИТОГО ЗА МАЙ'!W10,'[2]ИТОГО ЗА АПРЕЛЬ'!W10,'[2]ИТОГО ЗА МАРТ'!W10,'[2]ИТОГО ЗА ФЕВРАЛЬ'!W10,'[2]ИТОГО ЗА ЯНВАРЬ'!W10)</f>
        <v>0</v>
      </c>
    </row>
    <row r="11" spans="2:23" ht="26.25" thickBot="1">
      <c r="B11" s="1"/>
      <c r="C11" s="123"/>
      <c r="D11" s="99"/>
      <c r="E11" s="6" t="s">
        <v>23</v>
      </c>
      <c r="F11" s="6" t="s">
        <v>24</v>
      </c>
      <c r="G11" s="57">
        <f>IF(G9=0,"",G10*100/G9)</f>
        <v>85.714285714285708</v>
      </c>
      <c r="H11" s="57" t="str">
        <f>IF(H9=0,"",H10*100/H9)</f>
        <v/>
      </c>
      <c r="I11" s="57">
        <f>IF(I9=0,"",I10*100/I9)</f>
        <v>85.714285714285708</v>
      </c>
      <c r="J11" s="57" t="str">
        <f>IF(J9=0,"",J10*100/J9)</f>
        <v/>
      </c>
      <c r="K11" s="7" t="str">
        <f t="shared" ref="K11:W11" si="0">IF(K9=0,"",K10*100/K9)</f>
        <v/>
      </c>
      <c r="L11" s="7" t="str">
        <f t="shared" si="0"/>
        <v/>
      </c>
      <c r="M11" s="7" t="str">
        <f t="shared" si="0"/>
        <v/>
      </c>
      <c r="N11" s="7" t="str">
        <f t="shared" si="0"/>
        <v/>
      </c>
      <c r="O11" s="7" t="str">
        <f t="shared" si="0"/>
        <v/>
      </c>
      <c r="P11" s="7" t="str">
        <f t="shared" si="0"/>
        <v/>
      </c>
      <c r="Q11" s="7" t="str">
        <f t="shared" si="0"/>
        <v/>
      </c>
      <c r="R11" s="7" t="str">
        <f t="shared" si="0"/>
        <v/>
      </c>
      <c r="S11" s="7" t="str">
        <f t="shared" si="0"/>
        <v/>
      </c>
      <c r="T11" s="7" t="str">
        <f t="shared" si="0"/>
        <v/>
      </c>
      <c r="U11" s="7" t="str">
        <f t="shared" si="0"/>
        <v/>
      </c>
      <c r="V11" s="7" t="str">
        <f t="shared" si="0"/>
        <v/>
      </c>
      <c r="W11" s="7" t="str">
        <f t="shared" si="0"/>
        <v/>
      </c>
    </row>
    <row r="12" spans="2:23" ht="16.5" customHeight="1" thickBot="1">
      <c r="B12" s="1"/>
      <c r="C12" s="123"/>
      <c r="D12" s="99"/>
      <c r="E12" s="101" t="s">
        <v>25</v>
      </c>
      <c r="F12" s="102"/>
      <c r="G12" s="58">
        <f>SUM(H12:W12)</f>
        <v>3</v>
      </c>
      <c r="H12" s="51">
        <f>SUM('[1]ИТОГО ЗА ДЕКАБРЬ'!H12,'[1]ИТОГО ЗА НОЯБРЬ'!H12,'[1]ИТОГО ЗА ОКТЯБРЬ'!H12,'[1]ИТОГО ЗА СЕНТЯБРЬ'!H12,'[1]ИТОГО ЗА АВГУСТ'!H12,'[1]ИТОГО ЗА ИЮЛЬ'!H12,'[1]ИТОГО ЗА ИЮНЬ'!H12,'[1]ИТОГО ЗА МАЙ'!H12,'[1]ИТОГО ЗА АПРЕЛЬ'!H12,'[1]ИТОГО ЗА МАРТ'!H12,'[1]ИТОГО ЗА ФЕВРАЛЬ'!H12,'[1]ИТОГО ЗА ЯНВАРЬ'!H12)</f>
        <v>0</v>
      </c>
      <c r="I12" s="51">
        <f>SUM('[1]ИТОГО ЗА ДЕКАБРЬ'!I12,'[1]ИТОГО ЗА НОЯБРЬ'!I12,'[1]ИТОГО ЗА ОКТЯБРЬ'!I12,'[1]ИТОГО ЗА СЕНТЯБРЬ'!I12,'[1]ИТОГО ЗА АВГУСТ'!I12,'[1]ИТОГО ЗА ИЮЛЬ'!I12,'[1]ИТОГО ЗА ИЮНЬ'!I12,'[1]ИТОГО ЗА МАЙ'!I12,'[1]ИТОГО ЗА АПРЕЛЬ'!I12,'[1]ИТОГО ЗА МАРТ'!I12,'[1]ИТОГО ЗА ФЕВРАЛЬ'!I12,'[1]ИТОГО ЗА ЯНВАРЬ'!I12)</f>
        <v>3</v>
      </c>
      <c r="J12" s="51">
        <f>SUM('[1]ИТОГО ЗА ДЕКАБРЬ'!J12,'[1]ИТОГО ЗА НОЯБРЬ'!J12,'[1]ИТОГО ЗА ОКТЯБРЬ'!J12,'[1]ИТОГО ЗА СЕНТЯБРЬ'!J12,'[1]ИТОГО ЗА АВГУСТ'!J12,'[1]ИТОГО ЗА ИЮЛЬ'!J12,'[1]ИТОГО ЗА ИЮНЬ'!J12,'[1]ИТОГО ЗА МАЙ'!J12,'[1]ИТОГО ЗА АПРЕЛЬ'!J12,'[1]ИТОГО ЗА МАРТ'!J12,'[1]ИТОГО ЗА ФЕВРАЛЬ'!J12,'[1]ИТОГО ЗА ЯНВАРЬ'!J12)</f>
        <v>0</v>
      </c>
      <c r="K12" s="4">
        <f>SUM('[2]ИТОГО ЗА ДЕКАБРЬ'!K12,'[2]ИТОГО ЗА НОЯБРЬ'!K12,'[2]ИТОГО ЗА ОКТЯБРЬ'!K12,'[2]ИТОГО ЗА СЕНТЯБРЬ'!K12,'[2]ИТОГО ЗА АВГУСТ'!K12,'[2]ИТОГО ЗА ИЮЛЬ'!K12,'[2]ИТОГО ЗА ИЮНЬ'!K12,'[2]ИТОГО ЗА МАЙ'!K12,'[2]ИТОГО ЗА АПРЕЛЬ'!K12,'[2]ИТОГО ЗА МАРТ'!K12,'[2]ИТОГО ЗА ФЕВРАЛЬ'!K12,'[2]ИТОГО ЗА ЯНВАРЬ'!K12)</f>
        <v>0</v>
      </c>
      <c r="L12" s="4">
        <f>SUM('[2]ИТОГО ЗА ДЕКАБРЬ'!L12,'[2]ИТОГО ЗА НОЯБРЬ'!L12,'[2]ИТОГО ЗА ОКТЯБРЬ'!L12,'[2]ИТОГО ЗА СЕНТЯБРЬ'!L12,'[2]ИТОГО ЗА АВГУСТ'!L12,'[2]ИТОГО ЗА ИЮЛЬ'!L12,'[2]ИТОГО ЗА ИЮНЬ'!L12,'[2]ИТОГО ЗА МАЙ'!L12,'[2]ИТОГО ЗА АПРЕЛЬ'!L12,'[2]ИТОГО ЗА МАРТ'!L12,'[2]ИТОГО ЗА ФЕВРАЛЬ'!L12,'[2]ИТОГО ЗА ЯНВАРЬ'!L12)</f>
        <v>0</v>
      </c>
      <c r="M12" s="4">
        <f>SUM('[2]ИТОГО ЗА ДЕКАБРЬ'!M12,'[2]ИТОГО ЗА НОЯБРЬ'!M12,'[2]ИТОГО ЗА ОКТЯБРЬ'!M12,'[2]ИТОГО ЗА СЕНТЯБРЬ'!M12,'[2]ИТОГО ЗА АВГУСТ'!M12,'[2]ИТОГО ЗА ИЮЛЬ'!M12,'[2]ИТОГО ЗА ИЮНЬ'!M12,'[2]ИТОГО ЗА МАЙ'!M12,'[2]ИТОГО ЗА АПРЕЛЬ'!M12,'[2]ИТОГО ЗА МАРТ'!M12,'[2]ИТОГО ЗА ФЕВРАЛЬ'!M12,'[2]ИТОГО ЗА ЯНВАРЬ'!M12)</f>
        <v>0</v>
      </c>
      <c r="N12" s="4">
        <f>SUM('[2]ИТОГО ЗА ДЕКАБРЬ'!N12,'[2]ИТОГО ЗА НОЯБРЬ'!N12,'[2]ИТОГО ЗА ОКТЯБРЬ'!N12,'[2]ИТОГО ЗА СЕНТЯБРЬ'!N12,'[2]ИТОГО ЗА АВГУСТ'!N12,'[2]ИТОГО ЗА ИЮЛЬ'!N12,'[2]ИТОГО ЗА ИЮНЬ'!N12,'[2]ИТОГО ЗА МАЙ'!N12,'[2]ИТОГО ЗА АПРЕЛЬ'!N12,'[2]ИТОГО ЗА МАРТ'!N12,'[2]ИТОГО ЗА ФЕВРАЛЬ'!N12,'[2]ИТОГО ЗА ЯНВАРЬ'!N12)</f>
        <v>0</v>
      </c>
      <c r="O12" s="4">
        <f>SUM('[2]ИТОГО ЗА ДЕКАБРЬ'!O12,'[2]ИТОГО ЗА НОЯБРЬ'!O12,'[2]ИТОГО ЗА ОКТЯБРЬ'!O12,'[2]ИТОГО ЗА СЕНТЯБРЬ'!O12,'[2]ИТОГО ЗА АВГУСТ'!O12,'[2]ИТОГО ЗА ИЮЛЬ'!O12,'[2]ИТОГО ЗА ИЮНЬ'!O12,'[2]ИТОГО ЗА МАЙ'!O12,'[2]ИТОГО ЗА АПРЕЛЬ'!O12,'[2]ИТОГО ЗА МАРТ'!O12,'[2]ИТОГО ЗА ФЕВРАЛЬ'!O12,'[2]ИТОГО ЗА ЯНВАРЬ'!O12)</f>
        <v>0</v>
      </c>
      <c r="P12" s="4">
        <f>SUM('[2]ИТОГО ЗА ДЕКАБРЬ'!P12,'[2]ИТОГО ЗА НОЯБРЬ'!P12,'[2]ИТОГО ЗА ОКТЯБРЬ'!P12,'[2]ИТОГО ЗА СЕНТЯБРЬ'!P12,'[2]ИТОГО ЗА АВГУСТ'!P12,'[2]ИТОГО ЗА ИЮЛЬ'!P12,'[2]ИТОГО ЗА ИЮНЬ'!P12,'[2]ИТОГО ЗА МАЙ'!P12,'[2]ИТОГО ЗА АПРЕЛЬ'!P12,'[2]ИТОГО ЗА МАРТ'!P12,'[2]ИТОГО ЗА ФЕВРАЛЬ'!P12,'[2]ИТОГО ЗА ЯНВАРЬ'!P12)</f>
        <v>0</v>
      </c>
      <c r="Q12" s="4">
        <f>SUM('[2]ИТОГО ЗА ДЕКАБРЬ'!Q12,'[2]ИТОГО ЗА НОЯБРЬ'!Q12,'[2]ИТОГО ЗА ОКТЯБРЬ'!Q12,'[2]ИТОГО ЗА СЕНТЯБРЬ'!Q12,'[2]ИТОГО ЗА АВГУСТ'!Q12,'[2]ИТОГО ЗА ИЮЛЬ'!Q12,'[2]ИТОГО ЗА ИЮНЬ'!Q12,'[2]ИТОГО ЗА МАЙ'!Q12,'[2]ИТОГО ЗА АПРЕЛЬ'!Q12,'[2]ИТОГО ЗА МАРТ'!Q12,'[2]ИТОГО ЗА ФЕВРАЛЬ'!Q12,'[2]ИТОГО ЗА ЯНВАРЬ'!Q12)</f>
        <v>0</v>
      </c>
      <c r="R12" s="4">
        <f>SUM('[2]ИТОГО ЗА ДЕКАБРЬ'!R12,'[2]ИТОГО ЗА НОЯБРЬ'!R12,'[2]ИТОГО ЗА ОКТЯБРЬ'!R12,'[2]ИТОГО ЗА СЕНТЯБРЬ'!R12,'[2]ИТОГО ЗА АВГУСТ'!R12,'[2]ИТОГО ЗА ИЮЛЬ'!R12,'[2]ИТОГО ЗА ИЮНЬ'!R12,'[2]ИТОГО ЗА МАЙ'!R12,'[2]ИТОГО ЗА АПРЕЛЬ'!R12,'[2]ИТОГО ЗА МАРТ'!R12,'[2]ИТОГО ЗА ФЕВРАЛЬ'!R12,'[2]ИТОГО ЗА ЯНВАРЬ'!R12)</f>
        <v>0</v>
      </c>
      <c r="S12" s="4">
        <f>SUM('[2]ИТОГО ЗА ДЕКАБРЬ'!S12,'[2]ИТОГО ЗА НОЯБРЬ'!S12,'[2]ИТОГО ЗА ОКТЯБРЬ'!S12,'[2]ИТОГО ЗА СЕНТЯБРЬ'!S12,'[2]ИТОГО ЗА АВГУСТ'!S12,'[2]ИТОГО ЗА ИЮЛЬ'!S12,'[2]ИТОГО ЗА ИЮНЬ'!S12,'[2]ИТОГО ЗА МАЙ'!S12,'[2]ИТОГО ЗА АПРЕЛЬ'!S12,'[2]ИТОГО ЗА МАРТ'!S12,'[2]ИТОГО ЗА ФЕВРАЛЬ'!S12,'[2]ИТОГО ЗА ЯНВАРЬ'!S12)</f>
        <v>0</v>
      </c>
      <c r="T12" s="4">
        <f>SUM('[2]ИТОГО ЗА ДЕКАБРЬ'!T12,'[2]ИТОГО ЗА НОЯБРЬ'!T12,'[2]ИТОГО ЗА ОКТЯБРЬ'!T12,'[2]ИТОГО ЗА СЕНТЯБРЬ'!T12,'[2]ИТОГО ЗА АВГУСТ'!T12,'[2]ИТОГО ЗА ИЮЛЬ'!T12,'[2]ИТОГО ЗА ИЮНЬ'!T12,'[2]ИТОГО ЗА МАЙ'!T12,'[2]ИТОГО ЗА АПРЕЛЬ'!T12,'[2]ИТОГО ЗА МАРТ'!T12,'[2]ИТОГО ЗА ФЕВРАЛЬ'!T12,'[2]ИТОГО ЗА ЯНВАРЬ'!T12)</f>
        <v>0</v>
      </c>
      <c r="U12" s="4">
        <f>SUM('[2]ИТОГО ЗА ДЕКАБРЬ'!U12,'[2]ИТОГО ЗА НОЯБРЬ'!U12,'[2]ИТОГО ЗА ОКТЯБРЬ'!U12,'[2]ИТОГО ЗА СЕНТЯБРЬ'!U12,'[2]ИТОГО ЗА АВГУСТ'!U12,'[2]ИТОГО ЗА ИЮЛЬ'!U12,'[2]ИТОГО ЗА ИЮНЬ'!U12,'[2]ИТОГО ЗА МАЙ'!U12,'[2]ИТОГО ЗА АПРЕЛЬ'!U12,'[2]ИТОГО ЗА МАРТ'!U12,'[2]ИТОГО ЗА ФЕВРАЛЬ'!U12,'[2]ИТОГО ЗА ЯНВАРЬ'!U12)</f>
        <v>0</v>
      </c>
      <c r="V12" s="4">
        <f>SUM('[2]ИТОГО ЗА ДЕКАБРЬ'!V12,'[2]ИТОГО ЗА НОЯБРЬ'!V12,'[2]ИТОГО ЗА ОКТЯБРЬ'!V12,'[2]ИТОГО ЗА СЕНТЯБРЬ'!V12,'[2]ИТОГО ЗА АВГУСТ'!V12,'[2]ИТОГО ЗА ИЮЛЬ'!V12,'[2]ИТОГО ЗА ИЮНЬ'!V12,'[2]ИТОГО ЗА МАЙ'!V12,'[2]ИТОГО ЗА АПРЕЛЬ'!V12,'[2]ИТОГО ЗА МАРТ'!V12,'[2]ИТОГО ЗА ФЕВРАЛЬ'!V12,'[2]ИТОГО ЗА ЯНВАРЬ'!V12)</f>
        <v>0</v>
      </c>
      <c r="W12" s="4">
        <f>SUM('[2]ИТОГО ЗА ДЕКАБРЬ'!W12,'[2]ИТОГО ЗА НОЯБРЬ'!W12,'[2]ИТОГО ЗА ОКТЯБРЬ'!W12,'[2]ИТОГО ЗА СЕНТЯБРЬ'!W12,'[2]ИТОГО ЗА АВГУСТ'!W12,'[2]ИТОГО ЗА ИЮЛЬ'!W12,'[2]ИТОГО ЗА ИЮНЬ'!W12,'[2]ИТОГО ЗА МАЙ'!W12,'[2]ИТОГО ЗА АПРЕЛЬ'!W12,'[2]ИТОГО ЗА МАРТ'!W12,'[2]ИТОГО ЗА ФЕВРАЛЬ'!W12,'[2]ИТОГО ЗА ЯНВАРЬ'!W12)</f>
        <v>0</v>
      </c>
    </row>
    <row r="13" spans="2:23" ht="16.149999999999999" customHeight="1" thickBot="1">
      <c r="B13" s="1"/>
      <c r="C13" s="123"/>
      <c r="D13" s="99"/>
      <c r="E13" s="108" t="s">
        <v>22</v>
      </c>
      <c r="F13" s="109"/>
      <c r="G13" s="58">
        <f>SUM(H13:W13)</f>
        <v>3</v>
      </c>
      <c r="H13" s="51">
        <f>SUM('[1]ИТОГО ЗА ДЕКАБРЬ'!H13,'[1]ИТОГО ЗА НОЯБРЬ'!H13,'[1]ИТОГО ЗА ОКТЯБРЬ'!H13,'[1]ИТОГО ЗА СЕНТЯБРЬ'!H13,'[1]ИТОГО ЗА АВГУСТ'!H13,'[1]ИТОГО ЗА ИЮЛЬ'!H13,'[1]ИТОГО ЗА ИЮНЬ'!H13,'[1]ИТОГО ЗА МАЙ'!H13,'[1]ИТОГО ЗА АПРЕЛЬ'!H13,'[1]ИТОГО ЗА МАРТ'!H13,'[1]ИТОГО ЗА ФЕВРАЛЬ'!H13,'[1]ИТОГО ЗА ЯНВАРЬ'!H13)</f>
        <v>0</v>
      </c>
      <c r="I13" s="51">
        <f>SUM('[1]ИТОГО ЗА ДЕКАБРЬ'!I13,'[1]ИТОГО ЗА НОЯБРЬ'!I13,'[1]ИТОГО ЗА ОКТЯБРЬ'!I13,'[1]ИТОГО ЗА СЕНТЯБРЬ'!I13,'[1]ИТОГО ЗА АВГУСТ'!I13,'[1]ИТОГО ЗА ИЮЛЬ'!I13,'[1]ИТОГО ЗА ИЮНЬ'!I13,'[1]ИТОГО ЗА МАЙ'!I13,'[1]ИТОГО ЗА АПРЕЛЬ'!I13,'[1]ИТОГО ЗА МАРТ'!I13,'[1]ИТОГО ЗА ФЕВРАЛЬ'!I13,'[1]ИТОГО ЗА ЯНВАРЬ'!I13)</f>
        <v>3</v>
      </c>
      <c r="J13" s="51">
        <f>SUM('[1]ИТОГО ЗА ДЕКАБРЬ'!J13,'[1]ИТОГО ЗА НОЯБРЬ'!J13,'[1]ИТОГО ЗА ОКТЯБРЬ'!J13,'[1]ИТОГО ЗА СЕНТЯБРЬ'!J13,'[1]ИТОГО ЗА АВГУСТ'!J13,'[1]ИТОГО ЗА ИЮЛЬ'!J13,'[1]ИТОГО ЗА ИЮНЬ'!J13,'[1]ИТОГО ЗА МАЙ'!J13,'[1]ИТОГО ЗА АПРЕЛЬ'!J13,'[1]ИТОГО ЗА МАРТ'!J13,'[1]ИТОГО ЗА ФЕВРАЛЬ'!J13,'[1]ИТОГО ЗА ЯНВАРЬ'!J13)</f>
        <v>0</v>
      </c>
      <c r="K13" s="4">
        <f>SUM('[2]ИТОГО ЗА ДЕКАБРЬ'!K13,'[2]ИТОГО ЗА НОЯБРЬ'!K13,'[2]ИТОГО ЗА ОКТЯБРЬ'!K13,'[2]ИТОГО ЗА СЕНТЯБРЬ'!K13,'[2]ИТОГО ЗА АВГУСТ'!K13,'[2]ИТОГО ЗА ИЮЛЬ'!K13,'[2]ИТОГО ЗА ИЮНЬ'!K13,'[2]ИТОГО ЗА МАЙ'!K13,'[2]ИТОГО ЗА АПРЕЛЬ'!K13,'[2]ИТОГО ЗА МАРТ'!K13,'[2]ИТОГО ЗА ФЕВРАЛЬ'!K13,'[2]ИТОГО ЗА ЯНВАРЬ'!K13)</f>
        <v>0</v>
      </c>
      <c r="L13" s="4">
        <f>SUM('[2]ИТОГО ЗА ДЕКАБРЬ'!L13,'[2]ИТОГО ЗА НОЯБРЬ'!L13,'[2]ИТОГО ЗА ОКТЯБРЬ'!L13,'[2]ИТОГО ЗА СЕНТЯБРЬ'!L13,'[2]ИТОГО ЗА АВГУСТ'!L13,'[2]ИТОГО ЗА ИЮЛЬ'!L13,'[2]ИТОГО ЗА ИЮНЬ'!L13,'[2]ИТОГО ЗА МАЙ'!L13,'[2]ИТОГО ЗА АПРЕЛЬ'!L13,'[2]ИТОГО ЗА МАРТ'!L13,'[2]ИТОГО ЗА ФЕВРАЛЬ'!L13,'[2]ИТОГО ЗА ЯНВАРЬ'!L13)</f>
        <v>0</v>
      </c>
      <c r="M13" s="4">
        <f>SUM('[2]ИТОГО ЗА ДЕКАБРЬ'!M13,'[2]ИТОГО ЗА НОЯБРЬ'!M13,'[2]ИТОГО ЗА ОКТЯБРЬ'!M13,'[2]ИТОГО ЗА СЕНТЯБРЬ'!M13,'[2]ИТОГО ЗА АВГУСТ'!M13,'[2]ИТОГО ЗА ИЮЛЬ'!M13,'[2]ИТОГО ЗА ИЮНЬ'!M13,'[2]ИТОГО ЗА МАЙ'!M13,'[2]ИТОГО ЗА АПРЕЛЬ'!M13,'[2]ИТОГО ЗА МАРТ'!M13,'[2]ИТОГО ЗА ФЕВРАЛЬ'!M13,'[2]ИТОГО ЗА ЯНВАРЬ'!M13)</f>
        <v>0</v>
      </c>
      <c r="N13" s="4">
        <f>SUM('[2]ИТОГО ЗА ДЕКАБРЬ'!N13,'[2]ИТОГО ЗА НОЯБРЬ'!N13,'[2]ИТОГО ЗА ОКТЯБРЬ'!N13,'[2]ИТОГО ЗА СЕНТЯБРЬ'!N13,'[2]ИТОГО ЗА АВГУСТ'!N13,'[2]ИТОГО ЗА ИЮЛЬ'!N13,'[2]ИТОГО ЗА ИЮНЬ'!N13,'[2]ИТОГО ЗА МАЙ'!N13,'[2]ИТОГО ЗА АПРЕЛЬ'!N13,'[2]ИТОГО ЗА МАРТ'!N13,'[2]ИТОГО ЗА ФЕВРАЛЬ'!N13,'[2]ИТОГО ЗА ЯНВАРЬ'!N13)</f>
        <v>0</v>
      </c>
      <c r="O13" s="4">
        <f>SUM('[2]ИТОГО ЗА ДЕКАБРЬ'!O13,'[2]ИТОГО ЗА НОЯБРЬ'!O13,'[2]ИТОГО ЗА ОКТЯБРЬ'!O13,'[2]ИТОГО ЗА СЕНТЯБРЬ'!O13,'[2]ИТОГО ЗА АВГУСТ'!O13,'[2]ИТОГО ЗА ИЮЛЬ'!O13,'[2]ИТОГО ЗА ИЮНЬ'!O13,'[2]ИТОГО ЗА МАЙ'!O13,'[2]ИТОГО ЗА АПРЕЛЬ'!O13,'[2]ИТОГО ЗА МАРТ'!O13,'[2]ИТОГО ЗА ФЕВРАЛЬ'!O13,'[2]ИТОГО ЗА ЯНВАРЬ'!O13)</f>
        <v>0</v>
      </c>
      <c r="P13" s="4">
        <f>SUM('[2]ИТОГО ЗА ДЕКАБРЬ'!P13,'[2]ИТОГО ЗА НОЯБРЬ'!P13,'[2]ИТОГО ЗА ОКТЯБРЬ'!P13,'[2]ИТОГО ЗА СЕНТЯБРЬ'!P13,'[2]ИТОГО ЗА АВГУСТ'!P13,'[2]ИТОГО ЗА ИЮЛЬ'!P13,'[2]ИТОГО ЗА ИЮНЬ'!P13,'[2]ИТОГО ЗА МАЙ'!P13,'[2]ИТОГО ЗА АПРЕЛЬ'!P13,'[2]ИТОГО ЗА МАРТ'!P13,'[2]ИТОГО ЗА ФЕВРАЛЬ'!P13,'[2]ИТОГО ЗА ЯНВАРЬ'!P13)</f>
        <v>0</v>
      </c>
      <c r="Q13" s="4">
        <f>SUM('[2]ИТОГО ЗА ДЕКАБРЬ'!Q13,'[2]ИТОГО ЗА НОЯБРЬ'!Q13,'[2]ИТОГО ЗА ОКТЯБРЬ'!Q13,'[2]ИТОГО ЗА СЕНТЯБРЬ'!Q13,'[2]ИТОГО ЗА АВГУСТ'!Q13,'[2]ИТОГО ЗА ИЮЛЬ'!Q13,'[2]ИТОГО ЗА ИЮНЬ'!Q13,'[2]ИТОГО ЗА МАЙ'!Q13,'[2]ИТОГО ЗА АПРЕЛЬ'!Q13,'[2]ИТОГО ЗА МАРТ'!Q13,'[2]ИТОГО ЗА ФЕВРАЛЬ'!Q13,'[2]ИТОГО ЗА ЯНВАРЬ'!Q13)</f>
        <v>0</v>
      </c>
      <c r="R13" s="4">
        <f>SUM('[2]ИТОГО ЗА ДЕКАБРЬ'!R13,'[2]ИТОГО ЗА НОЯБРЬ'!R13,'[2]ИТОГО ЗА ОКТЯБРЬ'!R13,'[2]ИТОГО ЗА СЕНТЯБРЬ'!R13,'[2]ИТОГО ЗА АВГУСТ'!R13,'[2]ИТОГО ЗА ИЮЛЬ'!R13,'[2]ИТОГО ЗА ИЮНЬ'!R13,'[2]ИТОГО ЗА МАЙ'!R13,'[2]ИТОГО ЗА АПРЕЛЬ'!R13,'[2]ИТОГО ЗА МАРТ'!R13,'[2]ИТОГО ЗА ФЕВРАЛЬ'!R13,'[2]ИТОГО ЗА ЯНВАРЬ'!R13)</f>
        <v>0</v>
      </c>
      <c r="S13" s="4">
        <f>SUM('[2]ИТОГО ЗА ДЕКАБРЬ'!S13,'[2]ИТОГО ЗА НОЯБРЬ'!S13,'[2]ИТОГО ЗА ОКТЯБРЬ'!S13,'[2]ИТОГО ЗА СЕНТЯБРЬ'!S13,'[2]ИТОГО ЗА АВГУСТ'!S13,'[2]ИТОГО ЗА ИЮЛЬ'!S13,'[2]ИТОГО ЗА ИЮНЬ'!S13,'[2]ИТОГО ЗА МАЙ'!S13,'[2]ИТОГО ЗА АПРЕЛЬ'!S13,'[2]ИТОГО ЗА МАРТ'!S13,'[2]ИТОГО ЗА ФЕВРАЛЬ'!S13,'[2]ИТОГО ЗА ЯНВАРЬ'!S13)</f>
        <v>0</v>
      </c>
      <c r="T13" s="4">
        <f>SUM('[2]ИТОГО ЗА ДЕКАБРЬ'!T13,'[2]ИТОГО ЗА НОЯБРЬ'!T13,'[2]ИТОГО ЗА ОКТЯБРЬ'!T13,'[2]ИТОГО ЗА СЕНТЯБРЬ'!T13,'[2]ИТОГО ЗА АВГУСТ'!T13,'[2]ИТОГО ЗА ИЮЛЬ'!T13,'[2]ИТОГО ЗА ИЮНЬ'!T13,'[2]ИТОГО ЗА МАЙ'!T13,'[2]ИТОГО ЗА АПРЕЛЬ'!T13,'[2]ИТОГО ЗА МАРТ'!T13,'[2]ИТОГО ЗА ФЕВРАЛЬ'!T13,'[2]ИТОГО ЗА ЯНВАРЬ'!T13)</f>
        <v>0</v>
      </c>
      <c r="U13" s="4">
        <f>SUM('[2]ИТОГО ЗА ДЕКАБРЬ'!U13,'[2]ИТОГО ЗА НОЯБРЬ'!U13,'[2]ИТОГО ЗА ОКТЯБРЬ'!U13,'[2]ИТОГО ЗА СЕНТЯБРЬ'!U13,'[2]ИТОГО ЗА АВГУСТ'!U13,'[2]ИТОГО ЗА ИЮЛЬ'!U13,'[2]ИТОГО ЗА ИЮНЬ'!U13,'[2]ИТОГО ЗА МАЙ'!U13,'[2]ИТОГО ЗА АПРЕЛЬ'!U13,'[2]ИТОГО ЗА МАРТ'!U13,'[2]ИТОГО ЗА ФЕВРАЛЬ'!U13,'[2]ИТОГО ЗА ЯНВАРЬ'!U13)</f>
        <v>0</v>
      </c>
      <c r="V13" s="4">
        <f>SUM('[2]ИТОГО ЗА ДЕКАБРЬ'!V13,'[2]ИТОГО ЗА НОЯБРЬ'!V13,'[2]ИТОГО ЗА ОКТЯБРЬ'!V13,'[2]ИТОГО ЗА СЕНТЯБРЬ'!V13,'[2]ИТОГО ЗА АВГУСТ'!V13,'[2]ИТОГО ЗА ИЮЛЬ'!V13,'[2]ИТОГО ЗА ИЮНЬ'!V13,'[2]ИТОГО ЗА МАЙ'!V13,'[2]ИТОГО ЗА АПРЕЛЬ'!V13,'[2]ИТОГО ЗА МАРТ'!V13,'[2]ИТОГО ЗА ФЕВРАЛЬ'!V13,'[2]ИТОГО ЗА ЯНВАРЬ'!V13)</f>
        <v>0</v>
      </c>
      <c r="W13" s="4">
        <f>SUM('[2]ИТОГО ЗА ДЕКАБРЬ'!W13,'[2]ИТОГО ЗА НОЯБРЬ'!W13,'[2]ИТОГО ЗА ОКТЯБРЬ'!W13,'[2]ИТОГО ЗА СЕНТЯБРЬ'!W13,'[2]ИТОГО ЗА АВГУСТ'!W13,'[2]ИТОГО ЗА ИЮЛЬ'!W13,'[2]ИТОГО ЗА ИЮНЬ'!W13,'[2]ИТОГО ЗА МАЙ'!W13,'[2]ИТОГО ЗА АПРЕЛЬ'!W13,'[2]ИТОГО ЗА МАРТ'!W13,'[2]ИТОГО ЗА ФЕВРАЛЬ'!W13,'[2]ИТОГО ЗА ЯНВАРЬ'!W13)</f>
        <v>0</v>
      </c>
    </row>
    <row r="14" spans="2:23" ht="26.25" thickBot="1">
      <c r="B14" s="1"/>
      <c r="C14" s="123"/>
      <c r="D14" s="99"/>
      <c r="E14" s="6" t="s">
        <v>23</v>
      </c>
      <c r="F14" s="31" t="s">
        <v>24</v>
      </c>
      <c r="G14" s="57">
        <f>IF(G12=0,"",G13*100/G12)</f>
        <v>100</v>
      </c>
      <c r="H14" s="57" t="str">
        <f>IF(H12=0,"",H13*100/H12)</f>
        <v/>
      </c>
      <c r="I14" s="57">
        <f>IF(I12=0,"",I13*100/I12)</f>
        <v>100</v>
      </c>
      <c r="J14" s="57" t="str">
        <f>IF(J12=0,"",J13*100/J12)</f>
        <v/>
      </c>
      <c r="K14" s="7" t="str">
        <f t="shared" ref="K14:W14" si="1">IF(K12=0,"",K13*100/K12)</f>
        <v/>
      </c>
      <c r="L14" s="7" t="str">
        <f t="shared" si="1"/>
        <v/>
      </c>
      <c r="M14" s="7" t="str">
        <f t="shared" si="1"/>
        <v/>
      </c>
      <c r="N14" s="7" t="str">
        <f t="shared" si="1"/>
        <v/>
      </c>
      <c r="O14" s="7" t="str">
        <f t="shared" si="1"/>
        <v/>
      </c>
      <c r="P14" s="7" t="str">
        <f t="shared" si="1"/>
        <v/>
      </c>
      <c r="Q14" s="7" t="str">
        <f t="shared" si="1"/>
        <v/>
      </c>
      <c r="R14" s="7" t="str">
        <f t="shared" si="1"/>
        <v/>
      </c>
      <c r="S14" s="7" t="str">
        <f t="shared" si="1"/>
        <v/>
      </c>
      <c r="T14" s="7" t="str">
        <f t="shared" si="1"/>
        <v/>
      </c>
      <c r="U14" s="7" t="str">
        <f t="shared" si="1"/>
        <v/>
      </c>
      <c r="V14" s="7" t="str">
        <f t="shared" si="1"/>
        <v/>
      </c>
      <c r="W14" s="7" t="str">
        <f t="shared" si="1"/>
        <v/>
      </c>
    </row>
    <row r="15" spans="2:23" ht="16.5" customHeight="1" thickBot="1">
      <c r="B15" s="1"/>
      <c r="C15" s="123"/>
      <c r="D15" s="99"/>
      <c r="E15" s="101" t="s">
        <v>26</v>
      </c>
      <c r="F15" s="102"/>
      <c r="G15" s="58">
        <f>SUM(H15:W15)</f>
        <v>12</v>
      </c>
      <c r="H15" s="51">
        <f>SUM('[1]ИТОГО ЗА ДЕКАБРЬ'!H15,'[1]ИТОГО ЗА НОЯБРЬ'!H15,'[1]ИТОГО ЗА ОКТЯБРЬ'!H15,'[1]ИТОГО ЗА СЕНТЯБРЬ'!H15,'[1]ИТОГО ЗА АВГУСТ'!H15,'[1]ИТОГО ЗА ИЮЛЬ'!H15,'[1]ИТОГО ЗА ИЮНЬ'!H15,'[1]ИТОГО ЗА МАЙ'!H15,'[1]ИТОГО ЗА АПРЕЛЬ'!H15,'[1]ИТОГО ЗА МАРТ'!H15,'[1]ИТОГО ЗА ФЕВРАЛЬ'!H15,'[1]ИТОГО ЗА ЯНВАРЬ'!H15)</f>
        <v>0</v>
      </c>
      <c r="I15" s="51">
        <f>SUM('[1]ИТОГО ЗА ДЕКАБРЬ'!I15,'[1]ИТОГО ЗА НОЯБРЬ'!I15,'[1]ИТОГО ЗА ОКТЯБРЬ'!I15,'[1]ИТОГО ЗА СЕНТЯБРЬ'!I15,'[1]ИТОГО ЗА АВГУСТ'!I15,'[1]ИТОГО ЗА ИЮЛЬ'!I15,'[1]ИТОГО ЗА ИЮНЬ'!I15,'[1]ИТОГО ЗА МАЙ'!I15,'[1]ИТОГО ЗА АПРЕЛЬ'!I15,'[1]ИТОГО ЗА МАРТ'!I15,'[1]ИТОГО ЗА ФЕВРАЛЬ'!I15,'[1]ИТОГО ЗА ЯНВАРЬ'!I15)</f>
        <v>12</v>
      </c>
      <c r="J15" s="51">
        <f>SUM('[1]ИТОГО ЗА ДЕКАБРЬ'!J15,'[1]ИТОГО ЗА НОЯБРЬ'!J15,'[1]ИТОГО ЗА ОКТЯБРЬ'!J15,'[1]ИТОГО ЗА СЕНТЯБРЬ'!J15,'[1]ИТОГО ЗА АВГУСТ'!J15,'[1]ИТОГО ЗА ИЮЛЬ'!J15,'[1]ИТОГО ЗА ИЮНЬ'!J15,'[1]ИТОГО ЗА МАЙ'!J15,'[1]ИТОГО ЗА АПРЕЛЬ'!J15,'[1]ИТОГО ЗА МАРТ'!J15,'[1]ИТОГО ЗА ФЕВРАЛЬ'!J15,'[1]ИТОГО ЗА ЯНВАРЬ'!J15)</f>
        <v>0</v>
      </c>
      <c r="K15" s="4">
        <f>SUM('[2]ИТОГО ЗА ДЕКАБРЬ'!K15,'[2]ИТОГО ЗА НОЯБРЬ'!K15,'[2]ИТОГО ЗА ОКТЯБРЬ'!K15,'[2]ИТОГО ЗА СЕНТЯБРЬ'!K15,'[2]ИТОГО ЗА АВГУСТ'!K15,'[2]ИТОГО ЗА ИЮЛЬ'!K15,'[2]ИТОГО ЗА ИЮНЬ'!K15,'[2]ИТОГО ЗА МАЙ'!K15,'[2]ИТОГО ЗА АПРЕЛЬ'!K15,'[2]ИТОГО ЗА МАРТ'!K15,'[2]ИТОГО ЗА ФЕВРАЛЬ'!K15,'[2]ИТОГО ЗА ЯНВАРЬ'!K15)</f>
        <v>0</v>
      </c>
      <c r="L15" s="4">
        <f>SUM('[2]ИТОГО ЗА ДЕКАБРЬ'!L15,'[2]ИТОГО ЗА НОЯБРЬ'!L15,'[2]ИТОГО ЗА ОКТЯБРЬ'!L15,'[2]ИТОГО ЗА СЕНТЯБРЬ'!L15,'[2]ИТОГО ЗА АВГУСТ'!L15,'[2]ИТОГО ЗА ИЮЛЬ'!L15,'[2]ИТОГО ЗА ИЮНЬ'!L15,'[2]ИТОГО ЗА МАЙ'!L15,'[2]ИТОГО ЗА АПРЕЛЬ'!L15,'[2]ИТОГО ЗА МАРТ'!L15,'[2]ИТОГО ЗА ФЕВРАЛЬ'!L15,'[2]ИТОГО ЗА ЯНВАРЬ'!L15)</f>
        <v>0</v>
      </c>
      <c r="M15" s="4">
        <f>SUM('[2]ИТОГО ЗА ДЕКАБРЬ'!M15,'[2]ИТОГО ЗА НОЯБРЬ'!M15,'[2]ИТОГО ЗА ОКТЯБРЬ'!M15,'[2]ИТОГО ЗА СЕНТЯБРЬ'!M15,'[2]ИТОГО ЗА АВГУСТ'!M15,'[2]ИТОГО ЗА ИЮЛЬ'!M15,'[2]ИТОГО ЗА ИЮНЬ'!M15,'[2]ИТОГО ЗА МАЙ'!M15,'[2]ИТОГО ЗА АПРЕЛЬ'!M15,'[2]ИТОГО ЗА МАРТ'!M15,'[2]ИТОГО ЗА ФЕВРАЛЬ'!M15,'[2]ИТОГО ЗА ЯНВАРЬ'!M15)</f>
        <v>0</v>
      </c>
      <c r="N15" s="4">
        <f>SUM('[2]ИТОГО ЗА ДЕКАБРЬ'!N15,'[2]ИТОГО ЗА НОЯБРЬ'!N15,'[2]ИТОГО ЗА ОКТЯБРЬ'!N15,'[2]ИТОГО ЗА СЕНТЯБРЬ'!N15,'[2]ИТОГО ЗА АВГУСТ'!N15,'[2]ИТОГО ЗА ИЮЛЬ'!N15,'[2]ИТОГО ЗА ИЮНЬ'!N15,'[2]ИТОГО ЗА МАЙ'!N15,'[2]ИТОГО ЗА АПРЕЛЬ'!N15,'[2]ИТОГО ЗА МАРТ'!N15,'[2]ИТОГО ЗА ФЕВРАЛЬ'!N15,'[2]ИТОГО ЗА ЯНВАРЬ'!N15)</f>
        <v>0</v>
      </c>
      <c r="O15" s="4">
        <f>SUM('[2]ИТОГО ЗА ДЕКАБРЬ'!O15,'[2]ИТОГО ЗА НОЯБРЬ'!O15,'[2]ИТОГО ЗА ОКТЯБРЬ'!O15,'[2]ИТОГО ЗА СЕНТЯБРЬ'!O15,'[2]ИТОГО ЗА АВГУСТ'!O15,'[2]ИТОГО ЗА ИЮЛЬ'!O15,'[2]ИТОГО ЗА ИЮНЬ'!O15,'[2]ИТОГО ЗА МАЙ'!O15,'[2]ИТОГО ЗА АПРЕЛЬ'!O15,'[2]ИТОГО ЗА МАРТ'!O15,'[2]ИТОГО ЗА ФЕВРАЛЬ'!O15,'[2]ИТОГО ЗА ЯНВАРЬ'!O15)</f>
        <v>0</v>
      </c>
      <c r="P15" s="4">
        <f>SUM('[2]ИТОГО ЗА ДЕКАБРЬ'!P15,'[2]ИТОГО ЗА НОЯБРЬ'!P15,'[2]ИТОГО ЗА ОКТЯБРЬ'!P15,'[2]ИТОГО ЗА СЕНТЯБРЬ'!P15,'[2]ИТОГО ЗА АВГУСТ'!P15,'[2]ИТОГО ЗА ИЮЛЬ'!P15,'[2]ИТОГО ЗА ИЮНЬ'!P15,'[2]ИТОГО ЗА МАЙ'!P15,'[2]ИТОГО ЗА АПРЕЛЬ'!P15,'[2]ИТОГО ЗА МАРТ'!P15,'[2]ИТОГО ЗА ФЕВРАЛЬ'!P15,'[2]ИТОГО ЗА ЯНВАРЬ'!P15)</f>
        <v>0</v>
      </c>
      <c r="Q15" s="4">
        <f>SUM('[2]ИТОГО ЗА ДЕКАБРЬ'!Q15,'[2]ИТОГО ЗА НОЯБРЬ'!Q15,'[2]ИТОГО ЗА ОКТЯБРЬ'!Q15,'[2]ИТОГО ЗА СЕНТЯБРЬ'!Q15,'[2]ИТОГО ЗА АВГУСТ'!Q15,'[2]ИТОГО ЗА ИЮЛЬ'!Q15,'[2]ИТОГО ЗА ИЮНЬ'!Q15,'[2]ИТОГО ЗА МАЙ'!Q15,'[2]ИТОГО ЗА АПРЕЛЬ'!Q15,'[2]ИТОГО ЗА МАРТ'!Q15,'[2]ИТОГО ЗА ФЕВРАЛЬ'!Q15,'[2]ИТОГО ЗА ЯНВАРЬ'!Q15)</f>
        <v>0</v>
      </c>
      <c r="R15" s="4">
        <f>SUM('[2]ИТОГО ЗА ДЕКАБРЬ'!R15,'[2]ИТОГО ЗА НОЯБРЬ'!R15,'[2]ИТОГО ЗА ОКТЯБРЬ'!R15,'[2]ИТОГО ЗА СЕНТЯБРЬ'!R15,'[2]ИТОГО ЗА АВГУСТ'!R15,'[2]ИТОГО ЗА ИЮЛЬ'!R15,'[2]ИТОГО ЗА ИЮНЬ'!R15,'[2]ИТОГО ЗА МАЙ'!R15,'[2]ИТОГО ЗА АПРЕЛЬ'!R15,'[2]ИТОГО ЗА МАРТ'!R15,'[2]ИТОГО ЗА ФЕВРАЛЬ'!R15,'[2]ИТОГО ЗА ЯНВАРЬ'!R15)</f>
        <v>0</v>
      </c>
      <c r="S15" s="4">
        <f>SUM('[2]ИТОГО ЗА ДЕКАБРЬ'!S15,'[2]ИТОГО ЗА НОЯБРЬ'!S15,'[2]ИТОГО ЗА ОКТЯБРЬ'!S15,'[2]ИТОГО ЗА СЕНТЯБРЬ'!S15,'[2]ИТОГО ЗА АВГУСТ'!S15,'[2]ИТОГО ЗА ИЮЛЬ'!S15,'[2]ИТОГО ЗА ИЮНЬ'!S15,'[2]ИТОГО ЗА МАЙ'!S15,'[2]ИТОГО ЗА АПРЕЛЬ'!S15,'[2]ИТОГО ЗА МАРТ'!S15,'[2]ИТОГО ЗА ФЕВРАЛЬ'!S15,'[2]ИТОГО ЗА ЯНВАРЬ'!S15)</f>
        <v>0</v>
      </c>
      <c r="T15" s="4">
        <f>SUM('[2]ИТОГО ЗА ДЕКАБРЬ'!T15,'[2]ИТОГО ЗА НОЯБРЬ'!T15,'[2]ИТОГО ЗА ОКТЯБРЬ'!T15,'[2]ИТОГО ЗА СЕНТЯБРЬ'!T15,'[2]ИТОГО ЗА АВГУСТ'!T15,'[2]ИТОГО ЗА ИЮЛЬ'!T15,'[2]ИТОГО ЗА ИЮНЬ'!T15,'[2]ИТОГО ЗА МАЙ'!T15,'[2]ИТОГО ЗА АПРЕЛЬ'!T15,'[2]ИТОГО ЗА МАРТ'!T15,'[2]ИТОГО ЗА ФЕВРАЛЬ'!T15,'[2]ИТОГО ЗА ЯНВАРЬ'!T15)</f>
        <v>0</v>
      </c>
      <c r="U15" s="4">
        <f>SUM('[2]ИТОГО ЗА ДЕКАБРЬ'!U15,'[2]ИТОГО ЗА НОЯБРЬ'!U15,'[2]ИТОГО ЗА ОКТЯБРЬ'!U15,'[2]ИТОГО ЗА СЕНТЯБРЬ'!U15,'[2]ИТОГО ЗА АВГУСТ'!U15,'[2]ИТОГО ЗА ИЮЛЬ'!U15,'[2]ИТОГО ЗА ИЮНЬ'!U15,'[2]ИТОГО ЗА МАЙ'!U15,'[2]ИТОГО ЗА АПРЕЛЬ'!U15,'[2]ИТОГО ЗА МАРТ'!U15,'[2]ИТОГО ЗА ФЕВРАЛЬ'!U15,'[2]ИТОГО ЗА ЯНВАРЬ'!U15)</f>
        <v>0</v>
      </c>
      <c r="V15" s="4">
        <f>SUM('[2]ИТОГО ЗА ДЕКАБРЬ'!V15,'[2]ИТОГО ЗА НОЯБРЬ'!V15,'[2]ИТОГО ЗА ОКТЯБРЬ'!V15,'[2]ИТОГО ЗА СЕНТЯБРЬ'!V15,'[2]ИТОГО ЗА АВГУСТ'!V15,'[2]ИТОГО ЗА ИЮЛЬ'!V15,'[2]ИТОГО ЗА ИЮНЬ'!V15,'[2]ИТОГО ЗА МАЙ'!V15,'[2]ИТОГО ЗА АПРЕЛЬ'!V15,'[2]ИТОГО ЗА МАРТ'!V15,'[2]ИТОГО ЗА ФЕВРАЛЬ'!V15,'[2]ИТОГО ЗА ЯНВАРЬ'!V15)</f>
        <v>0</v>
      </c>
      <c r="W15" s="4">
        <f>SUM('[2]ИТОГО ЗА ДЕКАБРЬ'!W15,'[2]ИТОГО ЗА НОЯБРЬ'!W15,'[2]ИТОГО ЗА ОКТЯБРЬ'!W15,'[2]ИТОГО ЗА СЕНТЯБРЬ'!W15,'[2]ИТОГО ЗА АВГУСТ'!W15,'[2]ИТОГО ЗА ИЮЛЬ'!W15,'[2]ИТОГО ЗА ИЮНЬ'!W15,'[2]ИТОГО ЗА МАЙ'!W15,'[2]ИТОГО ЗА АПРЕЛЬ'!W15,'[2]ИТОГО ЗА МАРТ'!W15,'[2]ИТОГО ЗА ФЕВРАЛЬ'!W15,'[2]ИТОГО ЗА ЯНВАРЬ'!W15)</f>
        <v>0</v>
      </c>
    </row>
    <row r="16" spans="2:23" ht="16.149999999999999" customHeight="1" thickBot="1">
      <c r="B16" s="1"/>
      <c r="C16" s="123"/>
      <c r="D16" s="99"/>
      <c r="E16" s="108" t="s">
        <v>22</v>
      </c>
      <c r="F16" s="109"/>
      <c r="G16" s="58">
        <f>SUM(H16:W16)</f>
        <v>5</v>
      </c>
      <c r="H16" s="51">
        <f>SUM('[1]ИТОГО ЗА ДЕКАБРЬ'!H16,'[1]ИТОГО ЗА НОЯБРЬ'!H16,'[1]ИТОГО ЗА ОКТЯБРЬ'!H16,'[1]ИТОГО ЗА СЕНТЯБРЬ'!H16,'[1]ИТОГО ЗА АВГУСТ'!H16,'[1]ИТОГО ЗА ИЮЛЬ'!H16,'[1]ИТОГО ЗА ИЮНЬ'!H16,'[1]ИТОГО ЗА МАЙ'!H16,'[1]ИТОГО ЗА АПРЕЛЬ'!H16,'[1]ИТОГО ЗА МАРТ'!H16,'[1]ИТОГО ЗА ФЕВРАЛЬ'!H16,'[1]ИТОГО ЗА ЯНВАРЬ'!H16)</f>
        <v>0</v>
      </c>
      <c r="I16" s="51">
        <f>SUM('[1]ИТОГО ЗА ДЕКАБРЬ'!I16,'[1]ИТОГО ЗА НОЯБРЬ'!I16,'[1]ИТОГО ЗА ОКТЯБРЬ'!I16,'[1]ИТОГО ЗА СЕНТЯБРЬ'!I16,'[1]ИТОГО ЗА АВГУСТ'!I16,'[1]ИТОГО ЗА ИЮЛЬ'!I16,'[1]ИТОГО ЗА ИЮНЬ'!I16,'[1]ИТОГО ЗА МАЙ'!I16,'[1]ИТОГО ЗА АПРЕЛЬ'!I16,'[1]ИТОГО ЗА МАРТ'!I16,'[1]ИТОГО ЗА ФЕВРАЛЬ'!I16,'[1]ИТОГО ЗА ЯНВАРЬ'!I16)</f>
        <v>5</v>
      </c>
      <c r="J16" s="51">
        <f>SUM('[1]ИТОГО ЗА ДЕКАБРЬ'!J16,'[1]ИТОГО ЗА НОЯБРЬ'!J16,'[1]ИТОГО ЗА ОКТЯБРЬ'!J16,'[1]ИТОГО ЗА СЕНТЯБРЬ'!J16,'[1]ИТОГО ЗА АВГУСТ'!J16,'[1]ИТОГО ЗА ИЮЛЬ'!J16,'[1]ИТОГО ЗА ИЮНЬ'!J16,'[1]ИТОГО ЗА МАЙ'!J16,'[1]ИТОГО ЗА АПРЕЛЬ'!J16,'[1]ИТОГО ЗА МАРТ'!J16,'[1]ИТОГО ЗА ФЕВРАЛЬ'!J16,'[1]ИТОГО ЗА ЯНВАРЬ'!J16)</f>
        <v>0</v>
      </c>
      <c r="K16" s="4">
        <f>SUM('[2]ИТОГО ЗА ДЕКАБРЬ'!K16,'[2]ИТОГО ЗА НОЯБРЬ'!K16,'[2]ИТОГО ЗА ОКТЯБРЬ'!K16,'[2]ИТОГО ЗА СЕНТЯБРЬ'!K16,'[2]ИТОГО ЗА АВГУСТ'!K16,'[2]ИТОГО ЗА ИЮЛЬ'!K16,'[2]ИТОГО ЗА ИЮНЬ'!K16,'[2]ИТОГО ЗА МАЙ'!K16,'[2]ИТОГО ЗА АПРЕЛЬ'!K16,'[2]ИТОГО ЗА МАРТ'!K16,'[2]ИТОГО ЗА ФЕВРАЛЬ'!K16,'[2]ИТОГО ЗА ЯНВАРЬ'!K16)</f>
        <v>0</v>
      </c>
      <c r="L16" s="4">
        <f>SUM('[2]ИТОГО ЗА ДЕКАБРЬ'!L16,'[2]ИТОГО ЗА НОЯБРЬ'!L16,'[2]ИТОГО ЗА ОКТЯБРЬ'!L16,'[2]ИТОГО ЗА СЕНТЯБРЬ'!L16,'[2]ИТОГО ЗА АВГУСТ'!L16,'[2]ИТОГО ЗА ИЮЛЬ'!L16,'[2]ИТОГО ЗА ИЮНЬ'!L16,'[2]ИТОГО ЗА МАЙ'!L16,'[2]ИТОГО ЗА АПРЕЛЬ'!L16,'[2]ИТОГО ЗА МАРТ'!L16,'[2]ИТОГО ЗА ФЕВРАЛЬ'!L16,'[2]ИТОГО ЗА ЯНВАРЬ'!L16)</f>
        <v>0</v>
      </c>
      <c r="M16" s="4">
        <f>SUM('[2]ИТОГО ЗА ДЕКАБРЬ'!M16,'[2]ИТОГО ЗА НОЯБРЬ'!M16,'[2]ИТОГО ЗА ОКТЯБРЬ'!M16,'[2]ИТОГО ЗА СЕНТЯБРЬ'!M16,'[2]ИТОГО ЗА АВГУСТ'!M16,'[2]ИТОГО ЗА ИЮЛЬ'!M16,'[2]ИТОГО ЗА ИЮНЬ'!M16,'[2]ИТОГО ЗА МАЙ'!M16,'[2]ИТОГО ЗА АПРЕЛЬ'!M16,'[2]ИТОГО ЗА МАРТ'!M16,'[2]ИТОГО ЗА ФЕВРАЛЬ'!M16,'[2]ИТОГО ЗА ЯНВАРЬ'!M16)</f>
        <v>0</v>
      </c>
      <c r="N16" s="4">
        <f>SUM('[2]ИТОГО ЗА ДЕКАБРЬ'!N16,'[2]ИТОГО ЗА НОЯБРЬ'!N16,'[2]ИТОГО ЗА ОКТЯБРЬ'!N16,'[2]ИТОГО ЗА СЕНТЯБРЬ'!N16,'[2]ИТОГО ЗА АВГУСТ'!N16,'[2]ИТОГО ЗА ИЮЛЬ'!N16,'[2]ИТОГО ЗА ИЮНЬ'!N16,'[2]ИТОГО ЗА МАЙ'!N16,'[2]ИТОГО ЗА АПРЕЛЬ'!N16,'[2]ИТОГО ЗА МАРТ'!N16,'[2]ИТОГО ЗА ФЕВРАЛЬ'!N16,'[2]ИТОГО ЗА ЯНВАРЬ'!N16)</f>
        <v>0</v>
      </c>
      <c r="O16" s="4">
        <f>SUM('[2]ИТОГО ЗА ДЕКАБРЬ'!O16,'[2]ИТОГО ЗА НОЯБРЬ'!O16,'[2]ИТОГО ЗА ОКТЯБРЬ'!O16,'[2]ИТОГО ЗА СЕНТЯБРЬ'!O16,'[2]ИТОГО ЗА АВГУСТ'!O16,'[2]ИТОГО ЗА ИЮЛЬ'!O16,'[2]ИТОГО ЗА ИЮНЬ'!O16,'[2]ИТОГО ЗА МАЙ'!O16,'[2]ИТОГО ЗА АПРЕЛЬ'!O16,'[2]ИТОГО ЗА МАРТ'!O16,'[2]ИТОГО ЗА ФЕВРАЛЬ'!O16,'[2]ИТОГО ЗА ЯНВАРЬ'!O16)</f>
        <v>0</v>
      </c>
      <c r="P16" s="4">
        <f>SUM('[2]ИТОГО ЗА ДЕКАБРЬ'!P16,'[2]ИТОГО ЗА НОЯБРЬ'!P16,'[2]ИТОГО ЗА ОКТЯБРЬ'!P16,'[2]ИТОГО ЗА СЕНТЯБРЬ'!P16,'[2]ИТОГО ЗА АВГУСТ'!P16,'[2]ИТОГО ЗА ИЮЛЬ'!P16,'[2]ИТОГО ЗА ИЮНЬ'!P16,'[2]ИТОГО ЗА МАЙ'!P16,'[2]ИТОГО ЗА АПРЕЛЬ'!P16,'[2]ИТОГО ЗА МАРТ'!P16,'[2]ИТОГО ЗА ФЕВРАЛЬ'!P16,'[2]ИТОГО ЗА ЯНВАРЬ'!P16)</f>
        <v>0</v>
      </c>
      <c r="Q16" s="4">
        <f>SUM('[2]ИТОГО ЗА ДЕКАБРЬ'!Q16,'[2]ИТОГО ЗА НОЯБРЬ'!Q16,'[2]ИТОГО ЗА ОКТЯБРЬ'!Q16,'[2]ИТОГО ЗА СЕНТЯБРЬ'!Q16,'[2]ИТОГО ЗА АВГУСТ'!Q16,'[2]ИТОГО ЗА ИЮЛЬ'!Q16,'[2]ИТОГО ЗА ИЮНЬ'!Q16,'[2]ИТОГО ЗА МАЙ'!Q16,'[2]ИТОГО ЗА АПРЕЛЬ'!Q16,'[2]ИТОГО ЗА МАРТ'!Q16,'[2]ИТОГО ЗА ФЕВРАЛЬ'!Q16,'[2]ИТОГО ЗА ЯНВАРЬ'!Q16)</f>
        <v>0</v>
      </c>
      <c r="R16" s="4">
        <f>SUM('[2]ИТОГО ЗА ДЕКАБРЬ'!R16,'[2]ИТОГО ЗА НОЯБРЬ'!R16,'[2]ИТОГО ЗА ОКТЯБРЬ'!R16,'[2]ИТОГО ЗА СЕНТЯБРЬ'!R16,'[2]ИТОГО ЗА АВГУСТ'!R16,'[2]ИТОГО ЗА ИЮЛЬ'!R16,'[2]ИТОГО ЗА ИЮНЬ'!R16,'[2]ИТОГО ЗА МАЙ'!R16,'[2]ИТОГО ЗА АПРЕЛЬ'!R16,'[2]ИТОГО ЗА МАРТ'!R16,'[2]ИТОГО ЗА ФЕВРАЛЬ'!R16,'[2]ИТОГО ЗА ЯНВАРЬ'!R16)</f>
        <v>0</v>
      </c>
      <c r="S16" s="4">
        <f>SUM('[2]ИТОГО ЗА ДЕКАБРЬ'!S16,'[2]ИТОГО ЗА НОЯБРЬ'!S16,'[2]ИТОГО ЗА ОКТЯБРЬ'!S16,'[2]ИТОГО ЗА СЕНТЯБРЬ'!S16,'[2]ИТОГО ЗА АВГУСТ'!S16,'[2]ИТОГО ЗА ИЮЛЬ'!S16,'[2]ИТОГО ЗА ИЮНЬ'!S16,'[2]ИТОГО ЗА МАЙ'!S16,'[2]ИТОГО ЗА АПРЕЛЬ'!S16,'[2]ИТОГО ЗА МАРТ'!S16,'[2]ИТОГО ЗА ФЕВРАЛЬ'!S16,'[2]ИТОГО ЗА ЯНВАРЬ'!S16)</f>
        <v>0</v>
      </c>
      <c r="T16" s="4">
        <f>SUM('[2]ИТОГО ЗА ДЕКАБРЬ'!T16,'[2]ИТОГО ЗА НОЯБРЬ'!T16,'[2]ИТОГО ЗА ОКТЯБРЬ'!T16,'[2]ИТОГО ЗА СЕНТЯБРЬ'!T16,'[2]ИТОГО ЗА АВГУСТ'!T16,'[2]ИТОГО ЗА ИЮЛЬ'!T16,'[2]ИТОГО ЗА ИЮНЬ'!T16,'[2]ИТОГО ЗА МАЙ'!T16,'[2]ИТОГО ЗА АПРЕЛЬ'!T16,'[2]ИТОГО ЗА МАРТ'!T16,'[2]ИТОГО ЗА ФЕВРАЛЬ'!T16,'[2]ИТОГО ЗА ЯНВАРЬ'!T16)</f>
        <v>0</v>
      </c>
      <c r="U16" s="4">
        <f>SUM('[2]ИТОГО ЗА ДЕКАБРЬ'!U16,'[2]ИТОГО ЗА НОЯБРЬ'!U16,'[2]ИТОГО ЗА ОКТЯБРЬ'!U16,'[2]ИТОГО ЗА СЕНТЯБРЬ'!U16,'[2]ИТОГО ЗА АВГУСТ'!U16,'[2]ИТОГО ЗА ИЮЛЬ'!U16,'[2]ИТОГО ЗА ИЮНЬ'!U16,'[2]ИТОГО ЗА МАЙ'!U16,'[2]ИТОГО ЗА АПРЕЛЬ'!U16,'[2]ИТОГО ЗА МАРТ'!U16,'[2]ИТОГО ЗА ФЕВРАЛЬ'!U16,'[2]ИТОГО ЗА ЯНВАРЬ'!U16)</f>
        <v>0</v>
      </c>
      <c r="V16" s="4">
        <f>SUM('[2]ИТОГО ЗА ДЕКАБРЬ'!V16,'[2]ИТОГО ЗА НОЯБРЬ'!V16,'[2]ИТОГО ЗА ОКТЯБРЬ'!V16,'[2]ИТОГО ЗА СЕНТЯБРЬ'!V16,'[2]ИТОГО ЗА АВГУСТ'!V16,'[2]ИТОГО ЗА ИЮЛЬ'!V16,'[2]ИТОГО ЗА ИЮНЬ'!V16,'[2]ИТОГО ЗА МАЙ'!V16,'[2]ИТОГО ЗА АПРЕЛЬ'!V16,'[2]ИТОГО ЗА МАРТ'!V16,'[2]ИТОГО ЗА ФЕВРАЛЬ'!V16,'[2]ИТОГО ЗА ЯНВАРЬ'!V16)</f>
        <v>0</v>
      </c>
      <c r="W16" s="4">
        <f>SUM('[2]ИТОГО ЗА ДЕКАБРЬ'!W16,'[2]ИТОГО ЗА НОЯБРЬ'!W16,'[2]ИТОГО ЗА ОКТЯБРЬ'!W16,'[2]ИТОГО ЗА СЕНТЯБРЬ'!W16,'[2]ИТОГО ЗА АВГУСТ'!W16,'[2]ИТОГО ЗА ИЮЛЬ'!W16,'[2]ИТОГО ЗА ИЮНЬ'!W16,'[2]ИТОГО ЗА МАЙ'!W16,'[2]ИТОГО ЗА АПРЕЛЬ'!W16,'[2]ИТОГО ЗА МАРТ'!W16,'[2]ИТОГО ЗА ФЕВРАЛЬ'!W16,'[2]ИТОГО ЗА ЯНВАРЬ'!W16)</f>
        <v>0</v>
      </c>
    </row>
    <row r="17" spans="2:23" ht="26.25" thickBot="1">
      <c r="B17" s="1"/>
      <c r="C17" s="124"/>
      <c r="D17" s="100"/>
      <c r="E17" s="6" t="s">
        <v>23</v>
      </c>
      <c r="F17" s="31" t="s">
        <v>24</v>
      </c>
      <c r="G17" s="57">
        <f>IF(G15=0,"",G16*100/G15)</f>
        <v>41.666666666666664</v>
      </c>
      <c r="H17" s="57" t="str">
        <f>IF(H15=0,"",H16*100/H15)</f>
        <v/>
      </c>
      <c r="I17" s="57">
        <f>IF(I15=0,"",I16*100/I15)</f>
        <v>41.666666666666664</v>
      </c>
      <c r="J17" s="57" t="str">
        <f>IF(J15=0,"",J16*100/J15)</f>
        <v/>
      </c>
      <c r="K17" s="7" t="str">
        <f t="shared" ref="K17:W17" si="2">IF(K15=0,"",K16*100/K15)</f>
        <v/>
      </c>
      <c r="L17" s="7" t="str">
        <f t="shared" si="2"/>
        <v/>
      </c>
      <c r="M17" s="7" t="str">
        <f t="shared" si="2"/>
        <v/>
      </c>
      <c r="N17" s="7" t="str">
        <f t="shared" si="2"/>
        <v/>
      </c>
      <c r="O17" s="7" t="str">
        <f t="shared" si="2"/>
        <v/>
      </c>
      <c r="P17" s="7" t="str">
        <f t="shared" si="2"/>
        <v/>
      </c>
      <c r="Q17" s="7" t="str">
        <f t="shared" si="2"/>
        <v/>
      </c>
      <c r="R17" s="7" t="str">
        <f t="shared" si="2"/>
        <v/>
      </c>
      <c r="S17" s="7" t="str">
        <f t="shared" si="2"/>
        <v/>
      </c>
      <c r="T17" s="7" t="str">
        <f t="shared" si="2"/>
        <v/>
      </c>
      <c r="U17" s="7" t="str">
        <f t="shared" si="2"/>
        <v/>
      </c>
      <c r="V17" s="7" t="str">
        <f t="shared" si="2"/>
        <v/>
      </c>
      <c r="W17" s="7" t="str">
        <f t="shared" si="2"/>
        <v/>
      </c>
    </row>
    <row r="18" spans="2:23" ht="16.5" thickBot="1">
      <c r="B18" s="1"/>
      <c r="C18" s="3"/>
      <c r="D18" s="4"/>
      <c r="E18" s="101"/>
      <c r="F18" s="102"/>
      <c r="G18" s="59">
        <f>IF(G9=0,"",G16/G9*100)</f>
        <v>35.714285714285715</v>
      </c>
      <c r="H18" s="59" t="str">
        <f>IF(H9=0,"",H16/H9*100)</f>
        <v/>
      </c>
      <c r="I18" s="59">
        <f>IF(I9=0,"",I16/I9*100)</f>
        <v>35.714285714285715</v>
      </c>
      <c r="J18" s="59" t="str">
        <f>IF(J9=0,"",J16/J9*100)</f>
        <v/>
      </c>
      <c r="K18" s="9" t="str">
        <f t="shared" ref="K18:W18" si="3">IF(K9=0,"",K16/K9*100)</f>
        <v/>
      </c>
      <c r="L18" s="9" t="str">
        <f t="shared" si="3"/>
        <v/>
      </c>
      <c r="M18" s="9" t="str">
        <f t="shared" si="3"/>
        <v/>
      </c>
      <c r="N18" s="9" t="str">
        <f t="shared" si="3"/>
        <v/>
      </c>
      <c r="O18" s="9" t="str">
        <f t="shared" si="3"/>
        <v/>
      </c>
      <c r="P18" s="9" t="str">
        <f t="shared" si="3"/>
        <v/>
      </c>
      <c r="Q18" s="9" t="str">
        <f t="shared" si="3"/>
        <v/>
      </c>
      <c r="R18" s="9" t="str">
        <f t="shared" si="3"/>
        <v/>
      </c>
      <c r="S18" s="9" t="str">
        <f t="shared" si="3"/>
        <v/>
      </c>
      <c r="T18" s="9" t="str">
        <f t="shared" si="3"/>
        <v/>
      </c>
      <c r="U18" s="9" t="str">
        <f t="shared" si="3"/>
        <v/>
      </c>
      <c r="V18" s="9" t="str">
        <f t="shared" si="3"/>
        <v/>
      </c>
      <c r="W18" s="9" t="str">
        <f t="shared" si="3"/>
        <v/>
      </c>
    </row>
    <row r="19" spans="2:23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1" spans="2:23" ht="15" customHeight="1">
      <c r="B21" s="10">
        <f>[3]ИТОГО!B2</f>
        <v>0</v>
      </c>
      <c r="C21" s="10">
        <f>[3]ИТОГО!C2</f>
        <v>0</v>
      </c>
      <c r="D21" s="10">
        <f>[3]ИТОГО!D2</f>
        <v>0</v>
      </c>
      <c r="E21" s="125" t="str">
        <f>[3]ИТОГО!E2</f>
        <v>АВТОПУЛЬС</v>
      </c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0">
        <f>[3]ИТОГО!S2</f>
        <v>0</v>
      </c>
      <c r="T21" s="10">
        <f>[3]ИТОГО!T2</f>
        <v>0</v>
      </c>
      <c r="U21" s="10">
        <f>[3]ИТОГО!U2</f>
        <v>0</v>
      </c>
      <c r="V21" s="10">
        <f>[3]ИТОГО!V2</f>
        <v>0</v>
      </c>
      <c r="W21" s="50"/>
    </row>
    <row r="22" spans="2:23" ht="15" customHeight="1">
      <c r="B22" s="10">
        <f>[3]ИТОГО!B3</f>
        <v>0</v>
      </c>
      <c r="C22" s="10">
        <f>[3]ИТОГО!C3</f>
        <v>0</v>
      </c>
      <c r="D22" s="10">
        <f>[3]ИТОГО!D3</f>
        <v>0</v>
      </c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0">
        <f>[3]ИТОГО!S3</f>
        <v>0</v>
      </c>
      <c r="T22" s="10">
        <f>[3]ИТОГО!T3</f>
        <v>0</v>
      </c>
      <c r="U22" s="10">
        <f>[3]ИТОГО!U3</f>
        <v>0</v>
      </c>
      <c r="V22" s="10">
        <f>[3]ИТОГО!V3</f>
        <v>0</v>
      </c>
      <c r="W22" s="50"/>
    </row>
    <row r="23" spans="2:23" ht="15" customHeight="1">
      <c r="B23" s="10">
        <f>[3]ИТОГО!B4</f>
        <v>0</v>
      </c>
      <c r="C23" s="10">
        <f>[3]ИТОГО!C4</f>
        <v>0</v>
      </c>
      <c r="D23" s="10">
        <f>[3]ИТОГО!D4</f>
        <v>0</v>
      </c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0">
        <f>[3]ИТОГО!S4</f>
        <v>0</v>
      </c>
      <c r="T23" s="10">
        <f>[3]ИТОГО!T4</f>
        <v>0</v>
      </c>
      <c r="U23" s="10">
        <f>[3]ИТОГО!U4</f>
        <v>0</v>
      </c>
      <c r="V23" s="10">
        <f>[3]ИТОГО!V4</f>
        <v>0</v>
      </c>
      <c r="W23" s="50"/>
    </row>
    <row r="24" spans="2:23" ht="15" customHeight="1" thickBot="1">
      <c r="B24" s="10">
        <f>[3]ИТОГО!B5</f>
        <v>0</v>
      </c>
      <c r="C24" s="10">
        <f>[3]ИТОГО!C5</f>
        <v>0</v>
      </c>
      <c r="D24" s="10">
        <f>[3]ИТОГО!D5</f>
        <v>0</v>
      </c>
      <c r="E24" s="10">
        <f>[3]ИТОГО!E5</f>
        <v>0</v>
      </c>
      <c r="F24" s="10">
        <f>[3]ИТОГО!F5</f>
        <v>0</v>
      </c>
      <c r="G24" s="10">
        <f>[3]ИТОГО!G5</f>
        <v>0</v>
      </c>
      <c r="H24" s="10">
        <f>[3]ИТОГО!H5</f>
        <v>0</v>
      </c>
      <c r="I24" s="10">
        <f>[3]ИТОГО!I5</f>
        <v>0</v>
      </c>
      <c r="J24" s="10">
        <f>[3]ИТОГО!J5</f>
        <v>0</v>
      </c>
      <c r="K24" s="10">
        <f>[3]ИТОГО!K5</f>
        <v>0</v>
      </c>
      <c r="L24" s="10">
        <f>[3]ИТОГО!L5</f>
        <v>0</v>
      </c>
      <c r="M24" s="10">
        <f>[3]ИТОГО!M5</f>
        <v>0</v>
      </c>
      <c r="N24" s="10">
        <f>[3]ИТОГО!N5</f>
        <v>0</v>
      </c>
      <c r="O24" s="10">
        <f>[3]ИТОГО!O5</f>
        <v>0</v>
      </c>
      <c r="P24" s="10">
        <f>[3]ИТОГО!P5</f>
        <v>0</v>
      </c>
      <c r="Q24" s="10">
        <f>[3]ИТОГО!Q5</f>
        <v>0</v>
      </c>
      <c r="R24" s="10">
        <f>[3]ИТОГО!R5</f>
        <v>0</v>
      </c>
      <c r="S24" s="10">
        <f>[3]ИТОГО!S5</f>
        <v>0</v>
      </c>
      <c r="T24" s="10">
        <f>[3]ИТОГО!T5</f>
        <v>0</v>
      </c>
      <c r="U24" s="10">
        <f>[3]ИТОГО!U5</f>
        <v>0</v>
      </c>
      <c r="V24" s="10">
        <f>[3]ИТОГО!V5</f>
        <v>0</v>
      </c>
      <c r="W24" s="50"/>
    </row>
    <row r="25" spans="2:23" ht="21" customHeight="1" thickBot="1">
      <c r="B25" s="78" t="str">
        <f>[3]ИТОГО!B6</f>
        <v>Дата</v>
      </c>
      <c r="C25" s="78" t="str">
        <f>[3]ИТОГО!C6</f>
        <v>Наименование организации, осуществляющей образовательную деятельность, адрес местонахождения</v>
      </c>
      <c r="D25" s="80" t="str">
        <f>[3]ИТОГО!D6</f>
        <v>Наименование экзаменов на право управления транспортными средствами</v>
      </c>
      <c r="E25" s="81"/>
      <c r="F25" s="84" t="str">
        <f>[3]ИТОГО!F6</f>
        <v>Количество проведенных экзаменов на право управления транспортными средствами соответствующих категорий и подкатегорий транспортных средств</v>
      </c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6"/>
      <c r="W25" s="50"/>
    </row>
    <row r="26" spans="2:23" ht="15.75" customHeight="1" thickBot="1">
      <c r="B26" s="79"/>
      <c r="C26" s="79"/>
      <c r="D26" s="82"/>
      <c r="E26" s="83"/>
      <c r="F26" s="11" t="str">
        <f>[3]ИТОГО!F7</f>
        <v>Всего</v>
      </c>
      <c r="G26" s="11" t="str">
        <f>[3]ИТОГО!G7</f>
        <v>А</v>
      </c>
      <c r="H26" s="11" t="str">
        <f>[3]ИТОГО!H7</f>
        <v>А1</v>
      </c>
      <c r="I26" s="11" t="str">
        <f>[3]ИТОГО!I7</f>
        <v>В</v>
      </c>
      <c r="J26" s="11" t="str">
        <f>[3]ИТОГО!J7</f>
        <v>В1</v>
      </c>
      <c r="K26" s="11" t="str">
        <f>[3]ИТОГО!K7</f>
        <v>С</v>
      </c>
      <c r="L26" s="11" t="str">
        <f>[3]ИТОГО!L7</f>
        <v>С1</v>
      </c>
      <c r="M26" s="11" t="str">
        <f>[3]ИТОГО!M7</f>
        <v>D</v>
      </c>
      <c r="N26" s="11" t="str">
        <f>[3]ИТОГО!N7</f>
        <v>D1</v>
      </c>
      <c r="O26" s="11" t="str">
        <f>[3]ИТОГО!O7</f>
        <v>BE</v>
      </c>
      <c r="P26" s="11" t="str">
        <f>[3]ИТОГО!P7</f>
        <v>СЕ</v>
      </c>
      <c r="Q26" s="11" t="str">
        <f>[3]ИТОГО!Q7</f>
        <v>С1Е</v>
      </c>
      <c r="R26" s="11" t="str">
        <f>[3]ИТОГО!R7</f>
        <v>DE</v>
      </c>
      <c r="S26" s="11" t="str">
        <f>[3]ИТОГО!S7</f>
        <v>D1E</v>
      </c>
      <c r="T26" s="11" t="str">
        <f>[3]ИТОГО!T7</f>
        <v>Tm</v>
      </c>
      <c r="U26" s="11" t="str">
        <f>[3]ИТОГО!U7</f>
        <v>Tb</v>
      </c>
      <c r="V26" s="11" t="str">
        <f>[3]ИТОГО!V7</f>
        <v>М</v>
      </c>
      <c r="W26" s="50"/>
    </row>
    <row r="27" spans="2:23" ht="15.75" customHeight="1" thickBot="1">
      <c r="B27" s="32">
        <f>[3]ИТОГО!B8</f>
        <v>1</v>
      </c>
      <c r="C27" s="13">
        <f>[3]ИТОГО!C8</f>
        <v>2</v>
      </c>
      <c r="D27" s="87">
        <f>[3]ИТОГО!D8</f>
        <v>3</v>
      </c>
      <c r="E27" s="88"/>
      <c r="F27" s="13">
        <f>[3]ИТОГО!F8</f>
        <v>4</v>
      </c>
      <c r="G27" s="13">
        <f>[3]ИТОГО!G8</f>
        <v>5</v>
      </c>
      <c r="H27" s="13">
        <f>[3]ИТОГО!H8</f>
        <v>6</v>
      </c>
      <c r="I27" s="13">
        <f>[3]ИТОГО!I8</f>
        <v>7</v>
      </c>
      <c r="J27" s="13">
        <f>[3]ИТОГО!J8</f>
        <v>8</v>
      </c>
      <c r="K27" s="13">
        <f>[3]ИТОГО!K8</f>
        <v>9</v>
      </c>
      <c r="L27" s="13">
        <f>[3]ИТОГО!L8</f>
        <v>10</v>
      </c>
      <c r="M27" s="13">
        <f>[3]ИТОГО!M8</f>
        <v>11</v>
      </c>
      <c r="N27" s="13">
        <f>[3]ИТОГО!N8</f>
        <v>12</v>
      </c>
      <c r="O27" s="13">
        <f>[3]ИТОГО!O8</f>
        <v>13</v>
      </c>
      <c r="P27" s="13">
        <f>[3]ИТОГО!P8</f>
        <v>14</v>
      </c>
      <c r="Q27" s="13">
        <f>[3]ИТОГО!Q8</f>
        <v>15</v>
      </c>
      <c r="R27" s="13">
        <f>[3]ИТОГО!R8</f>
        <v>16</v>
      </c>
      <c r="S27" s="13">
        <f>[3]ИТОГО!S8</f>
        <v>17</v>
      </c>
      <c r="T27" s="13">
        <f>[3]ИТОГО!T8</f>
        <v>18</v>
      </c>
      <c r="U27" s="13">
        <f>[3]ИТОГО!U8</f>
        <v>19</v>
      </c>
      <c r="V27" s="13">
        <f>[3]ИТОГО!V8</f>
        <v>20</v>
      </c>
      <c r="W27" s="50"/>
    </row>
    <row r="28" spans="2:23" ht="16.5" customHeight="1" thickBot="1">
      <c r="B28" s="89" t="str">
        <f>[3]ИТОГО!B9</f>
        <v>ИТОГО ЗА ГОД</v>
      </c>
      <c r="C28" s="121" t="str">
        <f>[3]ИТОГО!C9</f>
        <v>ЧНОУ "Автошкола "АвтоПульс"</v>
      </c>
      <c r="D28" s="75" t="str">
        <f>[3]ИТОГО!D9</f>
        <v>Количество проведенных теоретических экзаменов</v>
      </c>
      <c r="E28" s="76"/>
      <c r="F28" s="14">
        <v>113</v>
      </c>
      <c r="G28" s="13">
        <v>0</v>
      </c>
      <c r="H28" s="13">
        <v>0</v>
      </c>
      <c r="I28" s="13">
        <v>113</v>
      </c>
      <c r="J28" s="13"/>
      <c r="K28" s="13">
        <f>[3]ИТОГО!K9</f>
        <v>0</v>
      </c>
      <c r="L28" s="13">
        <f>[3]ИТОГО!L9</f>
        <v>0</v>
      </c>
      <c r="M28" s="13">
        <f>[3]ИТОГО!M9</f>
        <v>0</v>
      </c>
      <c r="N28" s="13">
        <f>[3]ИТОГО!N9</f>
        <v>0</v>
      </c>
      <c r="O28" s="13">
        <f>[3]ИТОГО!O9</f>
        <v>0</v>
      </c>
      <c r="P28" s="13">
        <f>[3]ИТОГО!P9</f>
        <v>0</v>
      </c>
      <c r="Q28" s="13">
        <f>[3]ИТОГО!Q9</f>
        <v>0</v>
      </c>
      <c r="R28" s="13">
        <f>[3]ИТОГО!R9</f>
        <v>0</v>
      </c>
      <c r="S28" s="13">
        <f>[3]ИТОГО!S9</f>
        <v>0</v>
      </c>
      <c r="T28" s="13">
        <f>[3]ИТОГО!T9</f>
        <v>0</v>
      </c>
      <c r="U28" s="13">
        <f>[3]ИТОГО!U9</f>
        <v>0</v>
      </c>
      <c r="V28" s="13">
        <f>[3]ИТОГО!V9</f>
        <v>0</v>
      </c>
      <c r="W28" s="50"/>
    </row>
    <row r="29" spans="2:23" ht="16.5" customHeight="1" thickBot="1">
      <c r="B29" s="90"/>
      <c r="C29" s="99"/>
      <c r="D29" s="87" t="str">
        <f>[3]ИТОГО!D10</f>
        <v>СДАЛ</v>
      </c>
      <c r="E29" s="88"/>
      <c r="F29" s="14">
        <v>100</v>
      </c>
      <c r="G29" s="13">
        <v>0</v>
      </c>
      <c r="H29" s="13">
        <v>0</v>
      </c>
      <c r="I29" s="13">
        <v>100</v>
      </c>
      <c r="J29" s="13"/>
      <c r="K29" s="13">
        <f>[3]ИТОГО!K10</f>
        <v>0</v>
      </c>
      <c r="L29" s="13">
        <f>[3]ИТОГО!L10</f>
        <v>0</v>
      </c>
      <c r="M29" s="13">
        <f>[3]ИТОГО!M10</f>
        <v>0</v>
      </c>
      <c r="N29" s="13">
        <f>[3]ИТОГО!N10</f>
        <v>0</v>
      </c>
      <c r="O29" s="13">
        <f>[3]ИТОГО!O10</f>
        <v>0</v>
      </c>
      <c r="P29" s="13">
        <f>[3]ИТОГО!P10</f>
        <v>0</v>
      </c>
      <c r="Q29" s="13">
        <f>[3]ИТОГО!Q10</f>
        <v>0</v>
      </c>
      <c r="R29" s="13">
        <f>[3]ИТОГО!R10</f>
        <v>0</v>
      </c>
      <c r="S29" s="13">
        <f>[3]ИТОГО!S10</f>
        <v>0</v>
      </c>
      <c r="T29" s="13">
        <f>[3]ИТОГО!T10</f>
        <v>0</v>
      </c>
      <c r="U29" s="13">
        <f>[3]ИТОГО!U10</f>
        <v>0</v>
      </c>
      <c r="V29" s="13">
        <f>[3]ИТОГО!V10</f>
        <v>0</v>
      </c>
      <c r="W29" s="50"/>
    </row>
    <row r="30" spans="2:23" ht="16.149999999999999" customHeight="1" thickBot="1">
      <c r="B30" s="90"/>
      <c r="C30" s="99"/>
      <c r="D30" s="15" t="str">
        <f>[3]ИТОГО!D11</f>
        <v>Из них</v>
      </c>
      <c r="E30" s="15" t="str">
        <f>[3]ИТОГО!E11</f>
        <v>сданных с 1 раза (%)</v>
      </c>
      <c r="F30" s="16">
        <v>88.5</v>
      </c>
      <c r="G30" s="16"/>
      <c r="H30" s="16"/>
      <c r="I30" s="16">
        <v>88.5</v>
      </c>
      <c r="J30" s="16"/>
      <c r="K30" s="16" t="str">
        <f>[3]ИТОГО!K11</f>
        <v/>
      </c>
      <c r="L30" s="16" t="str">
        <f>[3]ИТОГО!L11</f>
        <v/>
      </c>
      <c r="M30" s="16" t="str">
        <f>[3]ИТОГО!M11</f>
        <v/>
      </c>
      <c r="N30" s="16" t="str">
        <f>[3]ИТОГО!N11</f>
        <v/>
      </c>
      <c r="O30" s="16" t="str">
        <f>[3]ИТОГО!O11</f>
        <v/>
      </c>
      <c r="P30" s="16" t="str">
        <f>[3]ИТОГО!P11</f>
        <v/>
      </c>
      <c r="Q30" s="16" t="str">
        <f>[3]ИТОГО!Q11</f>
        <v/>
      </c>
      <c r="R30" s="16" t="str">
        <f>[3]ИТОГО!R11</f>
        <v/>
      </c>
      <c r="S30" s="16" t="str">
        <f>[3]ИТОГО!S11</f>
        <v/>
      </c>
      <c r="T30" s="16" t="str">
        <f>[3]ИТОГО!T11</f>
        <v/>
      </c>
      <c r="U30" s="16" t="str">
        <f>[3]ИТОГО!U11</f>
        <v/>
      </c>
      <c r="V30" s="16" t="str">
        <f>[3]ИТОГО!V11</f>
        <v/>
      </c>
      <c r="W30" s="50"/>
    </row>
    <row r="31" spans="2:23" ht="16.5" customHeight="1" thickBot="1">
      <c r="B31" s="90"/>
      <c r="C31" s="99"/>
      <c r="D31" s="75" t="str">
        <f>[3]ИТОГО!D12</f>
        <v>Количество проведенных экзаменов по первоначальным навыкам управления транспортным средством</v>
      </c>
      <c r="E31" s="76"/>
      <c r="F31" s="14">
        <v>31</v>
      </c>
      <c r="G31" s="13">
        <v>0</v>
      </c>
      <c r="H31" s="13">
        <v>0</v>
      </c>
      <c r="I31" s="13">
        <v>31</v>
      </c>
      <c r="J31" s="13"/>
      <c r="K31" s="13">
        <f>[3]ИТОГО!K12</f>
        <v>0</v>
      </c>
      <c r="L31" s="13">
        <f>[3]ИТОГО!L12</f>
        <v>0</v>
      </c>
      <c r="M31" s="13">
        <f>[3]ИТОГО!M12</f>
        <v>0</v>
      </c>
      <c r="N31" s="13">
        <f>[3]ИТОГО!N12</f>
        <v>0</v>
      </c>
      <c r="O31" s="13">
        <f>[3]ИТОГО!O12</f>
        <v>0</v>
      </c>
      <c r="P31" s="13">
        <f>[3]ИТОГО!P12</f>
        <v>0</v>
      </c>
      <c r="Q31" s="13">
        <f>[3]ИТОГО!Q12</f>
        <v>0</v>
      </c>
      <c r="R31" s="13">
        <f>[3]ИТОГО!R12</f>
        <v>0</v>
      </c>
      <c r="S31" s="13">
        <f>[3]ИТОГО!S12</f>
        <v>0</v>
      </c>
      <c r="T31" s="13">
        <f>[3]ИТОГО!T12</f>
        <v>0</v>
      </c>
      <c r="U31" s="13">
        <f>[3]ИТОГО!U12</f>
        <v>0</v>
      </c>
      <c r="V31" s="13">
        <f>[3]ИТОГО!V12</f>
        <v>0</v>
      </c>
      <c r="W31" s="50"/>
    </row>
    <row r="32" spans="2:23" ht="16.5" customHeight="1" thickBot="1">
      <c r="B32" s="90"/>
      <c r="C32" s="99"/>
      <c r="D32" s="87" t="str">
        <f>[3]ИТОГО!D13</f>
        <v>СДАЛ</v>
      </c>
      <c r="E32" s="88"/>
      <c r="F32" s="14">
        <v>25</v>
      </c>
      <c r="G32" s="13">
        <v>0</v>
      </c>
      <c r="H32" s="13">
        <v>0</v>
      </c>
      <c r="I32" s="13">
        <v>25</v>
      </c>
      <c r="J32" s="13"/>
      <c r="K32" s="13">
        <f>[3]ИТОГО!K13</f>
        <v>0</v>
      </c>
      <c r="L32" s="13">
        <f>[3]ИТОГО!L13</f>
        <v>0</v>
      </c>
      <c r="M32" s="13">
        <f>[3]ИТОГО!M13</f>
        <v>0</v>
      </c>
      <c r="N32" s="13">
        <f>[3]ИТОГО!N13</f>
        <v>0</v>
      </c>
      <c r="O32" s="13">
        <f>[3]ИТОГО!O13</f>
        <v>0</v>
      </c>
      <c r="P32" s="13">
        <f>[3]ИТОГО!P13</f>
        <v>0</v>
      </c>
      <c r="Q32" s="13">
        <f>[3]ИТОГО!Q13</f>
        <v>0</v>
      </c>
      <c r="R32" s="13">
        <f>[3]ИТОГО!R13</f>
        <v>0</v>
      </c>
      <c r="S32" s="13">
        <f>[3]ИТОГО!S13</f>
        <v>0</v>
      </c>
      <c r="T32" s="13">
        <f>[3]ИТОГО!T13</f>
        <v>0</v>
      </c>
      <c r="U32" s="13">
        <f>[3]ИТОГО!U13</f>
        <v>0</v>
      </c>
      <c r="V32" s="13">
        <f>[3]ИТОГО!V13</f>
        <v>0</v>
      </c>
      <c r="W32" s="50"/>
    </row>
    <row r="33" spans="2:22" ht="16.149999999999999" customHeight="1" thickBot="1">
      <c r="B33" s="90"/>
      <c r="C33" s="99"/>
      <c r="D33" s="15" t="str">
        <f>[3]ИТОГО!D14</f>
        <v>Из них</v>
      </c>
      <c r="E33" s="61" t="str">
        <f>[3]ИТОГО!E14</f>
        <v>сданных с 1 раза (%)</v>
      </c>
      <c r="F33" s="16">
        <v>80.650000000000006</v>
      </c>
      <c r="G33" s="16"/>
      <c r="H33" s="16"/>
      <c r="I33" s="16">
        <v>80.650000000000006</v>
      </c>
      <c r="J33" s="16"/>
      <c r="K33" s="16" t="str">
        <f>[3]ИТОГО!K14</f>
        <v/>
      </c>
      <c r="L33" s="16" t="str">
        <f>[3]ИТОГО!L14</f>
        <v/>
      </c>
      <c r="M33" s="16" t="str">
        <f>[3]ИТОГО!M14</f>
        <v/>
      </c>
      <c r="N33" s="16" t="str">
        <f>[3]ИТОГО!N14</f>
        <v/>
      </c>
      <c r="O33" s="16" t="str">
        <f>[3]ИТОГО!O14</f>
        <v/>
      </c>
      <c r="P33" s="16" t="str">
        <f>[3]ИТОГО!P14</f>
        <v/>
      </c>
      <c r="Q33" s="16" t="str">
        <f>[3]ИТОГО!Q14</f>
        <v/>
      </c>
      <c r="R33" s="16" t="str">
        <f>[3]ИТОГО!R14</f>
        <v/>
      </c>
      <c r="S33" s="16" t="str">
        <f>[3]ИТОГО!S14</f>
        <v/>
      </c>
      <c r="T33" s="16" t="str">
        <f>[3]ИТОГО!T14</f>
        <v/>
      </c>
      <c r="U33" s="16" t="str">
        <f>[3]ИТОГО!U14</f>
        <v/>
      </c>
      <c r="V33" s="16" t="str">
        <f>[3]ИТОГО!V14</f>
        <v/>
      </c>
    </row>
    <row r="34" spans="2:22" ht="16.5" customHeight="1" thickBot="1">
      <c r="B34" s="90"/>
      <c r="C34" s="99"/>
      <c r="D34" s="75" t="str">
        <f>[3]ИТОГО!D15</f>
        <v>Количество проведенных экзаменов по управлению транспортным средством в условиях дорожного движения</v>
      </c>
      <c r="E34" s="76"/>
      <c r="F34" s="14">
        <v>94</v>
      </c>
      <c r="G34" s="13">
        <v>0</v>
      </c>
      <c r="H34" s="13">
        <v>0</v>
      </c>
      <c r="I34" s="13">
        <v>94</v>
      </c>
      <c r="J34" s="13"/>
      <c r="K34" s="13">
        <f>[3]ИТОГО!K15</f>
        <v>0</v>
      </c>
      <c r="L34" s="13">
        <f>[3]ИТОГО!L15</f>
        <v>0</v>
      </c>
      <c r="M34" s="13">
        <f>[3]ИТОГО!M15</f>
        <v>0</v>
      </c>
      <c r="N34" s="13">
        <f>[3]ИТОГО!N15</f>
        <v>0</v>
      </c>
      <c r="O34" s="13">
        <f>[3]ИТОГО!O15</f>
        <v>0</v>
      </c>
      <c r="P34" s="13">
        <f>[3]ИТОГО!P15</f>
        <v>0</v>
      </c>
      <c r="Q34" s="13">
        <f>[3]ИТОГО!Q15</f>
        <v>0</v>
      </c>
      <c r="R34" s="13">
        <f>[3]ИТОГО!R15</f>
        <v>0</v>
      </c>
      <c r="S34" s="13">
        <f>[3]ИТОГО!S15</f>
        <v>0</v>
      </c>
      <c r="T34" s="13">
        <f>[3]ИТОГО!T15</f>
        <v>0</v>
      </c>
      <c r="U34" s="13">
        <f>[3]ИТОГО!U15</f>
        <v>0</v>
      </c>
      <c r="V34" s="13">
        <f>[3]ИТОГО!V15</f>
        <v>0</v>
      </c>
    </row>
    <row r="35" spans="2:22" ht="16.5" customHeight="1" thickBot="1">
      <c r="B35" s="90"/>
      <c r="C35" s="99"/>
      <c r="D35" s="87" t="str">
        <f>[3]ИТОГО!D16</f>
        <v>СДАЛ</v>
      </c>
      <c r="E35" s="88"/>
      <c r="F35" s="14">
        <v>64</v>
      </c>
      <c r="G35" s="13">
        <v>0</v>
      </c>
      <c r="H35" s="13">
        <v>0</v>
      </c>
      <c r="I35" s="13">
        <v>64</v>
      </c>
      <c r="J35" s="13"/>
      <c r="K35" s="13">
        <f>[3]ИТОГО!K16</f>
        <v>0</v>
      </c>
      <c r="L35" s="13">
        <f>[3]ИТОГО!L16</f>
        <v>0</v>
      </c>
      <c r="M35" s="13">
        <f>[3]ИТОГО!M16</f>
        <v>0</v>
      </c>
      <c r="N35" s="13">
        <f>[3]ИТОГО!N16</f>
        <v>0</v>
      </c>
      <c r="O35" s="13">
        <f>[3]ИТОГО!O16</f>
        <v>0</v>
      </c>
      <c r="P35" s="13">
        <f>[3]ИТОГО!P16</f>
        <v>0</v>
      </c>
      <c r="Q35" s="13">
        <f>[3]ИТОГО!Q16</f>
        <v>0</v>
      </c>
      <c r="R35" s="13">
        <f>[3]ИТОГО!R16</f>
        <v>0</v>
      </c>
      <c r="S35" s="13">
        <f>[3]ИТОГО!S16</f>
        <v>0</v>
      </c>
      <c r="T35" s="13">
        <f>[3]ИТОГО!T16</f>
        <v>0</v>
      </c>
      <c r="U35" s="13">
        <f>[3]ИТОГО!U16</f>
        <v>0</v>
      </c>
      <c r="V35" s="13">
        <f>[3]ИТОГО!V16</f>
        <v>0</v>
      </c>
    </row>
    <row r="36" spans="2:22" ht="16.149999999999999" customHeight="1" thickBot="1">
      <c r="B36" s="91"/>
      <c r="C36" s="100"/>
      <c r="D36" s="15" t="str">
        <f>[3]ИТОГО!D17</f>
        <v>Из них</v>
      </c>
      <c r="E36" s="61" t="str">
        <f>[3]ИТОГО!E17</f>
        <v>сданных с 1 раза (%)</v>
      </c>
      <c r="F36" s="16">
        <v>68.09</v>
      </c>
      <c r="G36" s="16"/>
      <c r="H36" s="16"/>
      <c r="I36" s="16">
        <v>68.09</v>
      </c>
      <c r="J36" s="16"/>
      <c r="K36" s="16" t="str">
        <f>[3]ИТОГО!K17</f>
        <v/>
      </c>
      <c r="L36" s="16" t="str">
        <f>[3]ИТОГО!L17</f>
        <v/>
      </c>
      <c r="M36" s="16" t="str">
        <f>[3]ИТОГО!M17</f>
        <v/>
      </c>
      <c r="N36" s="16" t="str">
        <f>[3]ИТОГО!N17</f>
        <v/>
      </c>
      <c r="O36" s="16" t="str">
        <f>[3]ИТОГО!O17</f>
        <v/>
      </c>
      <c r="P36" s="16" t="str">
        <f>[3]ИТОГО!P17</f>
        <v/>
      </c>
      <c r="Q36" s="16" t="str">
        <f>[3]ИТОГО!Q17</f>
        <v/>
      </c>
      <c r="R36" s="16" t="str">
        <f>[3]ИТОГО!R17</f>
        <v/>
      </c>
      <c r="S36" s="16" t="str">
        <f>[3]ИТОГО!S17</f>
        <v/>
      </c>
      <c r="T36" s="16" t="str">
        <f>[3]ИТОГО!T17</f>
        <v/>
      </c>
      <c r="U36" s="16" t="str">
        <f>[3]ИТОГО!U17</f>
        <v/>
      </c>
      <c r="V36" s="16" t="str">
        <f>[3]ИТОГО!V17</f>
        <v/>
      </c>
    </row>
    <row r="37" spans="2:22" ht="16.5" customHeight="1" thickBot="1">
      <c r="B37" s="32">
        <f>[3]ИТОГО!B18</f>
        <v>0</v>
      </c>
      <c r="C37" s="13">
        <f>[3]ИТОГО!C18</f>
        <v>0</v>
      </c>
      <c r="D37" s="75">
        <f>[3]ИТОГО!D18</f>
        <v>0</v>
      </c>
      <c r="E37" s="76"/>
      <c r="F37" s="18">
        <v>56.64</v>
      </c>
      <c r="G37" s="18"/>
      <c r="H37" s="18"/>
      <c r="I37" s="18">
        <v>56.64</v>
      </c>
      <c r="J37" s="18"/>
      <c r="K37" s="18" t="str">
        <f>[3]ИТОГО!K18</f>
        <v/>
      </c>
      <c r="L37" s="18" t="str">
        <f>[3]ИТОГО!L18</f>
        <v/>
      </c>
      <c r="M37" s="18" t="str">
        <f>[3]ИТОГО!M18</f>
        <v/>
      </c>
      <c r="N37" s="18" t="str">
        <f>[3]ИТОГО!N18</f>
        <v/>
      </c>
      <c r="O37" s="18" t="str">
        <f>[3]ИТОГО!O18</f>
        <v/>
      </c>
      <c r="P37" s="18" t="str">
        <f>[3]ИТОГО!P18</f>
        <v/>
      </c>
      <c r="Q37" s="18" t="str">
        <f>[3]ИТОГО!Q18</f>
        <v/>
      </c>
      <c r="R37" s="18" t="str">
        <f>[3]ИТОГО!R18</f>
        <v/>
      </c>
      <c r="S37" s="18" t="str">
        <f>[3]ИТОГО!S18</f>
        <v/>
      </c>
      <c r="T37" s="18" t="str">
        <f>[3]ИТОГО!T18</f>
        <v/>
      </c>
      <c r="U37" s="18" t="str">
        <f>[3]ИТОГО!U18</f>
        <v/>
      </c>
      <c r="V37" s="18" t="str">
        <f>[3]ИТОГО!V18</f>
        <v/>
      </c>
    </row>
    <row r="38" spans="2:22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2:22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2:22" ht="15" customHeight="1">
      <c r="B40" s="10">
        <f>[4]ИТОГО!B2</f>
        <v>0</v>
      </c>
      <c r="C40" s="10">
        <f>[4]ИТОГО!C2</f>
        <v>0</v>
      </c>
      <c r="D40" s="10">
        <f>[4]ИТОГО!D2</f>
        <v>0</v>
      </c>
      <c r="E40" s="125" t="str">
        <f>[4]ИТОГО!E2</f>
        <v>АВТОШКОЛА №1</v>
      </c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0">
        <f>[4]ИТОГО!S2</f>
        <v>0</v>
      </c>
      <c r="T40" s="10">
        <f>[4]ИТОГО!T2</f>
        <v>0</v>
      </c>
      <c r="U40" s="10">
        <f>[4]ИТОГО!U2</f>
        <v>0</v>
      </c>
      <c r="V40" s="10">
        <f>[4]ИТОГО!V2</f>
        <v>0</v>
      </c>
    </row>
    <row r="41" spans="2:22" ht="15" customHeight="1">
      <c r="B41" s="10">
        <f>[4]ИТОГО!B3</f>
        <v>0</v>
      </c>
      <c r="C41" s="10">
        <f>[4]ИТОГО!C3</f>
        <v>0</v>
      </c>
      <c r="D41" s="10">
        <f>[4]ИТОГО!D3</f>
        <v>0</v>
      </c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0">
        <f>[4]ИТОГО!S3</f>
        <v>0</v>
      </c>
      <c r="T41" s="10">
        <f>[4]ИТОГО!T3</f>
        <v>0</v>
      </c>
      <c r="U41" s="10">
        <f>[4]ИТОГО!U3</f>
        <v>0</v>
      </c>
      <c r="V41" s="10">
        <f>[4]ИТОГО!V3</f>
        <v>0</v>
      </c>
    </row>
    <row r="42" spans="2:22" ht="15" customHeight="1">
      <c r="B42" s="10">
        <f>[4]ИТОГО!B4</f>
        <v>0</v>
      </c>
      <c r="C42" s="10">
        <f>[4]ИТОГО!C4</f>
        <v>0</v>
      </c>
      <c r="D42" s="10">
        <f>[4]ИТОГО!D4</f>
        <v>0</v>
      </c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0">
        <f>[4]ИТОГО!S4</f>
        <v>0</v>
      </c>
      <c r="T42" s="10">
        <f>[4]ИТОГО!T4</f>
        <v>0</v>
      </c>
      <c r="U42" s="10">
        <f>[4]ИТОГО!U4</f>
        <v>0</v>
      </c>
      <c r="V42" s="10">
        <f>[4]ИТОГО!V4</f>
        <v>0</v>
      </c>
    </row>
    <row r="43" spans="2:22" ht="15.75" thickBot="1">
      <c r="B43" s="10">
        <f>[4]ИТОГО!B5</f>
        <v>0</v>
      </c>
      <c r="C43" s="10">
        <f>[4]ИТОГО!C5</f>
        <v>0</v>
      </c>
      <c r="D43" s="10">
        <f>[4]ИТОГО!D5</f>
        <v>0</v>
      </c>
      <c r="E43" s="10">
        <f>[4]ИТОГО!E5</f>
        <v>0</v>
      </c>
      <c r="F43" s="10">
        <f>[4]ИТОГО!F5</f>
        <v>0</v>
      </c>
      <c r="G43" s="10">
        <f>[4]ИТОГО!G5</f>
        <v>0</v>
      </c>
      <c r="H43" s="10">
        <f>[4]ИТОГО!H5</f>
        <v>0</v>
      </c>
      <c r="I43" s="10">
        <f>[4]ИТОГО!I5</f>
        <v>0</v>
      </c>
      <c r="J43" s="10">
        <f>[4]ИТОГО!J5</f>
        <v>0</v>
      </c>
      <c r="K43" s="10">
        <f>[4]ИТОГО!K5</f>
        <v>0</v>
      </c>
      <c r="L43" s="10">
        <f>[4]ИТОГО!L5</f>
        <v>0</v>
      </c>
      <c r="M43" s="10">
        <f>[4]ИТОГО!M5</f>
        <v>0</v>
      </c>
      <c r="N43" s="10">
        <f>[4]ИТОГО!N5</f>
        <v>0</v>
      </c>
      <c r="O43" s="10">
        <f>[4]ИТОГО!O5</f>
        <v>0</v>
      </c>
      <c r="P43" s="10">
        <f>[4]ИТОГО!P5</f>
        <v>0</v>
      </c>
      <c r="Q43" s="10">
        <f>[4]ИТОГО!Q5</f>
        <v>0</v>
      </c>
      <c r="R43" s="10">
        <f>[4]ИТОГО!R5</f>
        <v>0</v>
      </c>
      <c r="S43" s="10">
        <f>[4]ИТОГО!S5</f>
        <v>0</v>
      </c>
      <c r="T43" s="10">
        <f>[4]ИТОГО!T5</f>
        <v>0</v>
      </c>
      <c r="U43" s="10">
        <f>[4]ИТОГО!U5</f>
        <v>0</v>
      </c>
      <c r="V43" s="10">
        <f>[4]ИТОГО!V5</f>
        <v>0</v>
      </c>
    </row>
    <row r="44" spans="2:22" ht="21" customHeight="1" thickBot="1">
      <c r="B44" s="78" t="str">
        <f>[4]ИТОГО!B6</f>
        <v>Дата</v>
      </c>
      <c r="C44" s="78" t="str">
        <f>[4]ИТОГО!C6</f>
        <v>Наименование организации, осуществляющей образовательную деятельность, адрес местонахождения</v>
      </c>
      <c r="D44" s="80" t="str">
        <f>[4]ИТОГО!D6</f>
        <v>Наименование экзаменов на право управления транспортными средствами</v>
      </c>
      <c r="E44" s="81"/>
      <c r="F44" s="84" t="str">
        <f>[4]ИТОГО!F6</f>
        <v>Количество проведенных экзаменов на право управления транспортными средствами соответствующих категорий и подкатегорий транспортных средств</v>
      </c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6"/>
    </row>
    <row r="45" spans="2:22" ht="15.75" customHeight="1" thickBot="1">
      <c r="B45" s="79"/>
      <c r="C45" s="79"/>
      <c r="D45" s="82"/>
      <c r="E45" s="83"/>
      <c r="F45" s="11" t="str">
        <f>[4]ИТОГО!F7</f>
        <v>Всего</v>
      </c>
      <c r="G45" s="11" t="str">
        <f>[4]ИТОГО!G7</f>
        <v>А</v>
      </c>
      <c r="H45" s="11" t="str">
        <f>[4]ИТОГО!H7</f>
        <v>А1</v>
      </c>
      <c r="I45" s="11" t="str">
        <f>[4]ИТОГО!I7</f>
        <v>В</v>
      </c>
      <c r="J45" s="11" t="str">
        <f>[4]ИТОГО!J7</f>
        <v>В1</v>
      </c>
      <c r="K45" s="11" t="str">
        <f>[4]ИТОГО!K7</f>
        <v>С</v>
      </c>
      <c r="L45" s="11" t="str">
        <f>[4]ИТОГО!L7</f>
        <v>С1</v>
      </c>
      <c r="M45" s="11" t="str">
        <f>[4]ИТОГО!M7</f>
        <v>D</v>
      </c>
      <c r="N45" s="11" t="str">
        <f>[4]ИТОГО!N7</f>
        <v>D1</v>
      </c>
      <c r="O45" s="11" t="str">
        <f>[4]ИТОГО!O7</f>
        <v>BE</v>
      </c>
      <c r="P45" s="11" t="str">
        <f>[4]ИТОГО!P7</f>
        <v>СЕ</v>
      </c>
      <c r="Q45" s="11" t="str">
        <f>[4]ИТОГО!Q7</f>
        <v>С1Е</v>
      </c>
      <c r="R45" s="11" t="str">
        <f>[4]ИТОГО!R7</f>
        <v>DE</v>
      </c>
      <c r="S45" s="11" t="str">
        <f>[4]ИТОГО!S7</f>
        <v>D1E</v>
      </c>
      <c r="T45" s="11" t="str">
        <f>[4]ИТОГО!T7</f>
        <v>Tm</v>
      </c>
      <c r="U45" s="11" t="str">
        <f>[4]ИТОГО!U7</f>
        <v>Tb</v>
      </c>
      <c r="V45" s="11" t="str">
        <f>[4]ИТОГО!V7</f>
        <v>М</v>
      </c>
    </row>
    <row r="46" spans="2:22" ht="15.75" thickBot="1">
      <c r="B46" s="32">
        <f>[4]ИТОГО!B8</f>
        <v>1</v>
      </c>
      <c r="C46" s="13">
        <f>[4]ИТОГО!C8</f>
        <v>2</v>
      </c>
      <c r="D46" s="87">
        <f>[4]ИТОГО!D8</f>
        <v>3</v>
      </c>
      <c r="E46" s="88"/>
      <c r="F46" s="13">
        <f>[4]ИТОГО!F8</f>
        <v>4</v>
      </c>
      <c r="G46" s="13">
        <f>[4]ИТОГО!G8</f>
        <v>5</v>
      </c>
      <c r="H46" s="13">
        <f>[4]ИТОГО!H8</f>
        <v>6</v>
      </c>
      <c r="I46" s="13">
        <f>[4]ИТОГО!I8</f>
        <v>7</v>
      </c>
      <c r="J46" s="13">
        <f>[4]ИТОГО!J8</f>
        <v>8</v>
      </c>
      <c r="K46" s="13">
        <f>[4]ИТОГО!K8</f>
        <v>9</v>
      </c>
      <c r="L46" s="13">
        <f>[4]ИТОГО!L8</f>
        <v>10</v>
      </c>
      <c r="M46" s="13">
        <f>[4]ИТОГО!M8</f>
        <v>11</v>
      </c>
      <c r="N46" s="13">
        <f>[4]ИТОГО!N8</f>
        <v>12</v>
      </c>
      <c r="O46" s="13">
        <f>[4]ИТОГО!O8</f>
        <v>13</v>
      </c>
      <c r="P46" s="13">
        <f>[4]ИТОГО!P8</f>
        <v>14</v>
      </c>
      <c r="Q46" s="13">
        <f>[4]ИТОГО!Q8</f>
        <v>15</v>
      </c>
      <c r="R46" s="13">
        <f>[4]ИТОГО!R8</f>
        <v>16</v>
      </c>
      <c r="S46" s="13">
        <f>[4]ИТОГО!S8</f>
        <v>17</v>
      </c>
      <c r="T46" s="13">
        <f>[4]ИТОГО!T8</f>
        <v>18</v>
      </c>
      <c r="U46" s="13">
        <f>[4]ИТОГО!U8</f>
        <v>19</v>
      </c>
      <c r="V46" s="13">
        <f>[4]ИТОГО!V8</f>
        <v>20</v>
      </c>
    </row>
    <row r="47" spans="2:22" ht="16.5" customHeight="1" thickBot="1">
      <c r="B47" s="122" t="str">
        <f>[4]ИТОГО!B9</f>
        <v>ИТОГО ЗА ГОД</v>
      </c>
      <c r="C47" s="92" t="str">
        <f>[4]ИТОГО!C9</f>
        <v>АНО ПО "Автошкола №1"</v>
      </c>
      <c r="D47" s="75" t="str">
        <f>[4]ИТОГО!D9</f>
        <v>Количество проведенных теоретических экзаменов</v>
      </c>
      <c r="E47" s="76"/>
      <c r="F47" s="14">
        <v>228</v>
      </c>
      <c r="G47" s="13">
        <v>0</v>
      </c>
      <c r="H47" s="13">
        <v>0</v>
      </c>
      <c r="I47" s="13">
        <v>228</v>
      </c>
      <c r="J47" s="13">
        <f>[4]ИТОГО!J9</f>
        <v>0</v>
      </c>
      <c r="K47" s="13">
        <f>[4]ИТОГО!K9</f>
        <v>0</v>
      </c>
      <c r="L47" s="13">
        <f>[4]ИТОГО!L9</f>
        <v>0</v>
      </c>
      <c r="M47" s="13">
        <f>[4]ИТОГО!M9</f>
        <v>0</v>
      </c>
      <c r="N47" s="13">
        <f>[4]ИТОГО!N9</f>
        <v>0</v>
      </c>
      <c r="O47" s="13">
        <f>[4]ИТОГО!O9</f>
        <v>0</v>
      </c>
      <c r="P47" s="13">
        <f>[4]ИТОГО!P9</f>
        <v>0</v>
      </c>
      <c r="Q47" s="13">
        <f>[4]ИТОГО!Q9</f>
        <v>0</v>
      </c>
      <c r="R47" s="13">
        <f>[4]ИТОГО!R9</f>
        <v>0</v>
      </c>
      <c r="S47" s="13">
        <f>[4]ИТОГО!S9</f>
        <v>0</v>
      </c>
      <c r="T47" s="13">
        <f>[4]ИТОГО!T9</f>
        <v>0</v>
      </c>
      <c r="U47" s="13">
        <f>[4]ИТОГО!U9</f>
        <v>0</v>
      </c>
      <c r="V47" s="13">
        <f>[4]ИТОГО!V9</f>
        <v>0</v>
      </c>
    </row>
    <row r="48" spans="2:22" ht="16.5" thickBot="1">
      <c r="B48" s="123"/>
      <c r="C48" s="93"/>
      <c r="D48" s="87" t="str">
        <f>[4]ИТОГО!D10</f>
        <v>СДАЛ</v>
      </c>
      <c r="E48" s="88"/>
      <c r="F48" s="14">
        <v>204</v>
      </c>
      <c r="G48" s="13">
        <v>0</v>
      </c>
      <c r="H48" s="13">
        <v>0</v>
      </c>
      <c r="I48" s="13">
        <v>204</v>
      </c>
      <c r="J48" s="13">
        <f>[4]ИТОГО!J10</f>
        <v>0</v>
      </c>
      <c r="K48" s="13">
        <f>[4]ИТОГО!K10</f>
        <v>0</v>
      </c>
      <c r="L48" s="13">
        <f>[4]ИТОГО!L10</f>
        <v>0</v>
      </c>
      <c r="M48" s="13">
        <f>[4]ИТОГО!M10</f>
        <v>0</v>
      </c>
      <c r="N48" s="13">
        <f>[4]ИТОГО!N10</f>
        <v>0</v>
      </c>
      <c r="O48" s="13">
        <f>[4]ИТОГО!O10</f>
        <v>0</v>
      </c>
      <c r="P48" s="13">
        <f>[4]ИТОГО!P10</f>
        <v>0</v>
      </c>
      <c r="Q48" s="13">
        <f>[4]ИТОГО!Q10</f>
        <v>0</v>
      </c>
      <c r="R48" s="13">
        <f>[4]ИТОГО!R10</f>
        <v>0</v>
      </c>
      <c r="S48" s="13">
        <f>[4]ИТОГО!S10</f>
        <v>0</v>
      </c>
      <c r="T48" s="13">
        <f>[4]ИТОГО!T10</f>
        <v>0</v>
      </c>
      <c r="U48" s="13">
        <f>[4]ИТОГО!U10</f>
        <v>0</v>
      </c>
      <c r="V48" s="13">
        <f>[4]ИТОГО!V10</f>
        <v>0</v>
      </c>
    </row>
    <row r="49" spans="2:22" ht="26.25" thickBot="1">
      <c r="B49" s="123"/>
      <c r="C49" s="93"/>
      <c r="D49" s="15" t="str">
        <f>[4]ИТОГО!D11</f>
        <v>Из них</v>
      </c>
      <c r="E49" s="15" t="str">
        <f>[4]ИТОГО!E11</f>
        <v>сданных с 1 раза (%)</v>
      </c>
      <c r="F49" s="16">
        <v>89.47</v>
      </c>
      <c r="G49" s="16"/>
      <c r="H49" s="16"/>
      <c r="I49" s="16">
        <v>89.47</v>
      </c>
      <c r="J49" s="16" t="str">
        <f>[4]ИТОГО!J11</f>
        <v/>
      </c>
      <c r="K49" s="16" t="str">
        <f>[4]ИТОГО!K11</f>
        <v/>
      </c>
      <c r="L49" s="16" t="str">
        <f>[4]ИТОГО!L11</f>
        <v/>
      </c>
      <c r="M49" s="16" t="str">
        <f>[4]ИТОГО!M11</f>
        <v/>
      </c>
      <c r="N49" s="16" t="str">
        <f>[4]ИТОГО!N11</f>
        <v/>
      </c>
      <c r="O49" s="16" t="str">
        <f>[4]ИТОГО!O11</f>
        <v/>
      </c>
      <c r="P49" s="16" t="str">
        <f>[4]ИТОГО!P11</f>
        <v/>
      </c>
      <c r="Q49" s="16" t="str">
        <f>[4]ИТОГО!Q11</f>
        <v/>
      </c>
      <c r="R49" s="16" t="str">
        <f>[4]ИТОГО!R11</f>
        <v/>
      </c>
      <c r="S49" s="16" t="str">
        <f>[4]ИТОГО!S11</f>
        <v/>
      </c>
      <c r="T49" s="16" t="str">
        <f>[4]ИТОГО!T11</f>
        <v/>
      </c>
      <c r="U49" s="16" t="str">
        <f>[4]ИТОГО!U11</f>
        <v/>
      </c>
      <c r="V49" s="16" t="str">
        <f>[4]ИТОГО!V11</f>
        <v/>
      </c>
    </row>
    <row r="50" spans="2:22" ht="16.5" customHeight="1" thickBot="1">
      <c r="B50" s="123"/>
      <c r="C50" s="93"/>
      <c r="D50" s="75" t="str">
        <f>[4]ИТОГО!D12</f>
        <v>Количество проведенных экзаменов по первоначальным навыкам управления транспортным средством</v>
      </c>
      <c r="E50" s="76"/>
      <c r="F50" s="14">
        <v>115</v>
      </c>
      <c r="G50" s="13">
        <v>0</v>
      </c>
      <c r="H50" s="13">
        <v>0</v>
      </c>
      <c r="I50" s="13">
        <v>115</v>
      </c>
      <c r="J50" s="13">
        <f>[4]ИТОГО!J12</f>
        <v>0</v>
      </c>
      <c r="K50" s="13">
        <f>[4]ИТОГО!K12</f>
        <v>0</v>
      </c>
      <c r="L50" s="13">
        <f>[4]ИТОГО!L12</f>
        <v>0</v>
      </c>
      <c r="M50" s="13">
        <f>[4]ИТОГО!M12</f>
        <v>0</v>
      </c>
      <c r="N50" s="13">
        <f>[4]ИТОГО!N12</f>
        <v>0</v>
      </c>
      <c r="O50" s="13">
        <f>[4]ИТОГО!O12</f>
        <v>0</v>
      </c>
      <c r="P50" s="13">
        <f>[4]ИТОГО!P12</f>
        <v>0</v>
      </c>
      <c r="Q50" s="13">
        <f>[4]ИТОГО!Q12</f>
        <v>0</v>
      </c>
      <c r="R50" s="13">
        <f>[4]ИТОГО!R12</f>
        <v>0</v>
      </c>
      <c r="S50" s="13">
        <f>[4]ИТОГО!S12</f>
        <v>0</v>
      </c>
      <c r="T50" s="13">
        <f>[4]ИТОГО!T12</f>
        <v>0</v>
      </c>
      <c r="U50" s="13">
        <f>[4]ИТОГО!U12</f>
        <v>0</v>
      </c>
      <c r="V50" s="13">
        <f>[4]ИТОГО!V12</f>
        <v>0</v>
      </c>
    </row>
    <row r="51" spans="2:22" ht="16.5" thickBot="1">
      <c r="B51" s="123"/>
      <c r="C51" s="93"/>
      <c r="D51" s="87" t="str">
        <f>[4]ИТОГО!D13</f>
        <v>СДАЛ</v>
      </c>
      <c r="E51" s="88"/>
      <c r="F51" s="14">
        <v>83</v>
      </c>
      <c r="G51" s="13">
        <v>0</v>
      </c>
      <c r="H51" s="13">
        <v>0</v>
      </c>
      <c r="I51" s="13">
        <v>83</v>
      </c>
      <c r="J51" s="13">
        <f>[4]ИТОГО!J13</f>
        <v>0</v>
      </c>
      <c r="K51" s="13">
        <f>[4]ИТОГО!K13</f>
        <v>0</v>
      </c>
      <c r="L51" s="13">
        <f>[4]ИТОГО!L13</f>
        <v>0</v>
      </c>
      <c r="M51" s="13">
        <f>[4]ИТОГО!M13</f>
        <v>0</v>
      </c>
      <c r="N51" s="13">
        <f>[4]ИТОГО!N13</f>
        <v>0</v>
      </c>
      <c r="O51" s="13">
        <f>[4]ИТОГО!O13</f>
        <v>0</v>
      </c>
      <c r="P51" s="13">
        <f>[4]ИТОГО!P13</f>
        <v>0</v>
      </c>
      <c r="Q51" s="13">
        <f>[4]ИТОГО!Q13</f>
        <v>0</v>
      </c>
      <c r="R51" s="13">
        <f>[4]ИТОГО!R13</f>
        <v>0</v>
      </c>
      <c r="S51" s="13">
        <f>[4]ИТОГО!S13</f>
        <v>0</v>
      </c>
      <c r="T51" s="13">
        <f>[4]ИТОГО!T13</f>
        <v>0</v>
      </c>
      <c r="U51" s="13">
        <f>[4]ИТОГО!U13</f>
        <v>0</v>
      </c>
      <c r="V51" s="13">
        <f>[4]ИТОГО!V13</f>
        <v>0</v>
      </c>
    </row>
    <row r="52" spans="2:22" ht="26.25" thickBot="1">
      <c r="B52" s="123"/>
      <c r="C52" s="93"/>
      <c r="D52" s="15" t="str">
        <f>[4]ИТОГО!D14</f>
        <v>Из них</v>
      </c>
      <c r="E52" s="30" t="str">
        <f>[4]ИТОГО!E14</f>
        <v>сданных с 1 раза (%)</v>
      </c>
      <c r="F52" s="16">
        <v>72.17</v>
      </c>
      <c r="G52" s="16"/>
      <c r="H52" s="16"/>
      <c r="I52" s="16">
        <v>72.17</v>
      </c>
      <c r="J52" s="16" t="str">
        <f>[4]ИТОГО!J14</f>
        <v/>
      </c>
      <c r="K52" s="16" t="str">
        <f>[4]ИТОГО!K14</f>
        <v/>
      </c>
      <c r="L52" s="16" t="str">
        <f>[4]ИТОГО!L14</f>
        <v/>
      </c>
      <c r="M52" s="16" t="str">
        <f>[4]ИТОГО!M14</f>
        <v/>
      </c>
      <c r="N52" s="16" t="str">
        <f>[4]ИТОГО!N14</f>
        <v/>
      </c>
      <c r="O52" s="16" t="str">
        <f>[4]ИТОГО!O14</f>
        <v/>
      </c>
      <c r="P52" s="16" t="str">
        <f>[4]ИТОГО!P14</f>
        <v/>
      </c>
      <c r="Q52" s="16" t="str">
        <f>[4]ИТОГО!Q14</f>
        <v/>
      </c>
      <c r="R52" s="16" t="str">
        <f>[4]ИТОГО!R14</f>
        <v/>
      </c>
      <c r="S52" s="16" t="str">
        <f>[4]ИТОГО!S14</f>
        <v/>
      </c>
      <c r="T52" s="16" t="str">
        <f>[4]ИТОГО!T14</f>
        <v/>
      </c>
      <c r="U52" s="16" t="str">
        <f>[4]ИТОГО!U14</f>
        <v/>
      </c>
      <c r="V52" s="16" t="str">
        <f>[4]ИТОГО!V14</f>
        <v/>
      </c>
    </row>
    <row r="53" spans="2:22" ht="16.5" customHeight="1" thickBot="1">
      <c r="B53" s="123"/>
      <c r="C53" s="93"/>
      <c r="D53" s="75" t="str">
        <f>[4]ИТОГО!D15</f>
        <v>Количество проведенных экзаменов по управлению транспортным средством в условиях дорожного движения</v>
      </c>
      <c r="E53" s="76"/>
      <c r="F53" s="14">
        <v>172</v>
      </c>
      <c r="G53" s="13">
        <v>0</v>
      </c>
      <c r="H53" s="13">
        <v>0</v>
      </c>
      <c r="I53" s="13">
        <v>172</v>
      </c>
      <c r="J53" s="13">
        <f>[4]ИТОГО!J15</f>
        <v>0</v>
      </c>
      <c r="K53" s="13">
        <f>[4]ИТОГО!K15</f>
        <v>0</v>
      </c>
      <c r="L53" s="13">
        <f>[4]ИТОГО!L15</f>
        <v>0</v>
      </c>
      <c r="M53" s="13">
        <f>[4]ИТОГО!M15</f>
        <v>0</v>
      </c>
      <c r="N53" s="13">
        <f>[4]ИТОГО!N15</f>
        <v>0</v>
      </c>
      <c r="O53" s="13">
        <f>[4]ИТОГО!O15</f>
        <v>0</v>
      </c>
      <c r="P53" s="13">
        <f>[4]ИТОГО!P15</f>
        <v>0</v>
      </c>
      <c r="Q53" s="13">
        <f>[4]ИТОГО!Q15</f>
        <v>0</v>
      </c>
      <c r="R53" s="13">
        <f>[4]ИТОГО!R15</f>
        <v>0</v>
      </c>
      <c r="S53" s="13">
        <f>[4]ИТОГО!S15</f>
        <v>0</v>
      </c>
      <c r="T53" s="13">
        <f>[4]ИТОГО!T15</f>
        <v>0</v>
      </c>
      <c r="U53" s="13">
        <f>[4]ИТОГО!U15</f>
        <v>0</v>
      </c>
      <c r="V53" s="13">
        <f>[4]ИТОГО!V15</f>
        <v>0</v>
      </c>
    </row>
    <row r="54" spans="2:22" ht="16.5" thickBot="1">
      <c r="B54" s="123"/>
      <c r="C54" s="93"/>
      <c r="D54" s="87" t="str">
        <f>[4]ИТОГО!D16</f>
        <v>СДАЛ</v>
      </c>
      <c r="E54" s="88"/>
      <c r="F54" s="14">
        <v>102</v>
      </c>
      <c r="G54" s="13">
        <v>0</v>
      </c>
      <c r="H54" s="13">
        <v>0</v>
      </c>
      <c r="I54" s="13">
        <v>102</v>
      </c>
      <c r="J54" s="13">
        <f>[4]ИТОГО!J16</f>
        <v>0</v>
      </c>
      <c r="K54" s="13">
        <f>[4]ИТОГО!K16</f>
        <v>0</v>
      </c>
      <c r="L54" s="13">
        <f>[4]ИТОГО!L16</f>
        <v>0</v>
      </c>
      <c r="M54" s="13">
        <f>[4]ИТОГО!M16</f>
        <v>0</v>
      </c>
      <c r="N54" s="13">
        <f>[4]ИТОГО!N16</f>
        <v>0</v>
      </c>
      <c r="O54" s="13">
        <f>[4]ИТОГО!O16</f>
        <v>0</v>
      </c>
      <c r="P54" s="13">
        <f>[4]ИТОГО!P16</f>
        <v>0</v>
      </c>
      <c r="Q54" s="13">
        <f>[4]ИТОГО!Q16</f>
        <v>0</v>
      </c>
      <c r="R54" s="13">
        <f>[4]ИТОГО!R16</f>
        <v>0</v>
      </c>
      <c r="S54" s="13">
        <f>[4]ИТОГО!S16</f>
        <v>0</v>
      </c>
      <c r="T54" s="13">
        <f>[4]ИТОГО!T16</f>
        <v>0</v>
      </c>
      <c r="U54" s="13">
        <f>[4]ИТОГО!U16</f>
        <v>0</v>
      </c>
      <c r="V54" s="13">
        <f>[4]ИТОГО!V16</f>
        <v>0</v>
      </c>
    </row>
    <row r="55" spans="2:22" ht="26.25" thickBot="1">
      <c r="B55" s="124"/>
      <c r="C55" s="94"/>
      <c r="D55" s="15" t="str">
        <f>[4]ИТОГО!D17</f>
        <v>Из них</v>
      </c>
      <c r="E55" s="30" t="str">
        <f>[4]ИТОГО!E17</f>
        <v>сданных с 1 раза (%)</v>
      </c>
      <c r="F55" s="16">
        <v>59.3</v>
      </c>
      <c r="G55" s="16"/>
      <c r="H55" s="16"/>
      <c r="I55" s="16">
        <v>59.3</v>
      </c>
      <c r="J55" s="16" t="str">
        <f>[4]ИТОГО!J17</f>
        <v/>
      </c>
      <c r="K55" s="16" t="str">
        <f>[4]ИТОГО!K17</f>
        <v/>
      </c>
      <c r="L55" s="16" t="str">
        <f>[4]ИТОГО!L17</f>
        <v/>
      </c>
      <c r="M55" s="16" t="str">
        <f>[4]ИТОГО!M17</f>
        <v/>
      </c>
      <c r="N55" s="16" t="str">
        <f>[4]ИТОГО!N17</f>
        <v/>
      </c>
      <c r="O55" s="16" t="str">
        <f>[4]ИТОГО!O17</f>
        <v/>
      </c>
      <c r="P55" s="16" t="str">
        <f>[4]ИТОГО!P17</f>
        <v/>
      </c>
      <c r="Q55" s="16" t="str">
        <f>[4]ИТОГО!Q17</f>
        <v/>
      </c>
      <c r="R55" s="16" t="str">
        <f>[4]ИТОГО!R17</f>
        <v/>
      </c>
      <c r="S55" s="16" t="str">
        <f>[4]ИТОГО!S17</f>
        <v/>
      </c>
      <c r="T55" s="16" t="str">
        <f>[4]ИТОГО!T17</f>
        <v/>
      </c>
      <c r="U55" s="16" t="str">
        <f>[4]ИТОГО!U17</f>
        <v/>
      </c>
      <c r="V55" s="16" t="str">
        <f>[4]ИТОГО!V17</f>
        <v/>
      </c>
    </row>
    <row r="56" spans="2:22" ht="16.5" thickBot="1">
      <c r="B56" s="32">
        <f>[4]ИТОГО!B18</f>
        <v>0</v>
      </c>
      <c r="C56" s="13">
        <f>[4]ИТОГО!C18</f>
        <v>0</v>
      </c>
      <c r="D56" s="75">
        <f>[4]ИТОГО!D18</f>
        <v>0</v>
      </c>
      <c r="E56" s="76"/>
      <c r="F56" s="18">
        <v>44.74</v>
      </c>
      <c r="G56" s="18"/>
      <c r="H56" s="18"/>
      <c r="I56" s="18">
        <v>44.74</v>
      </c>
      <c r="J56" s="18" t="str">
        <f>[4]ИТОГО!J18</f>
        <v/>
      </c>
      <c r="K56" s="18" t="str">
        <f>[4]ИТОГО!K18</f>
        <v/>
      </c>
      <c r="L56" s="18" t="str">
        <f>[4]ИТОГО!L18</f>
        <v/>
      </c>
      <c r="M56" s="18" t="str">
        <f>[4]ИТОГО!M18</f>
        <v/>
      </c>
      <c r="N56" s="18" t="str">
        <f>[4]ИТОГО!N18</f>
        <v/>
      </c>
      <c r="O56" s="18" t="str">
        <f>[4]ИТОГО!O18</f>
        <v/>
      </c>
      <c r="P56" s="18" t="str">
        <f>[4]ИТОГО!P18</f>
        <v/>
      </c>
      <c r="Q56" s="18" t="str">
        <f>[4]ИТОГО!Q18</f>
        <v/>
      </c>
      <c r="R56" s="18" t="str">
        <f>[4]ИТОГО!R18</f>
        <v/>
      </c>
      <c r="S56" s="18" t="str">
        <f>[4]ИТОГО!S18</f>
        <v/>
      </c>
      <c r="T56" s="18" t="str">
        <f>[4]ИТОГО!T18</f>
        <v/>
      </c>
      <c r="U56" s="18" t="str">
        <f>[4]ИТОГО!U18</f>
        <v/>
      </c>
      <c r="V56" s="18" t="str">
        <f>[4]ИТОГО!V18</f>
        <v/>
      </c>
    </row>
    <row r="57" spans="2:22">
      <c r="B57">
        <f>[5]ИТОГО!B19</f>
        <v>0</v>
      </c>
      <c r="C57">
        <f>[5]ИТОГО!C19</f>
        <v>0</v>
      </c>
      <c r="D57">
        <f>[5]ИТОГО!D19</f>
        <v>0</v>
      </c>
      <c r="E57">
        <f>[5]ИТОГО!E19</f>
        <v>0</v>
      </c>
      <c r="F57">
        <f>[5]ИТОГО!F19</f>
        <v>0</v>
      </c>
      <c r="G57">
        <f>[5]ИТОГО!G19</f>
        <v>0</v>
      </c>
      <c r="H57">
        <f>[5]ИТОГО!H19</f>
        <v>0</v>
      </c>
      <c r="I57">
        <f>[5]ИТОГО!I19</f>
        <v>0</v>
      </c>
      <c r="J57">
        <f>[5]ИТОГО!J19</f>
        <v>0</v>
      </c>
      <c r="K57">
        <f>[5]ИТОГО!K19</f>
        <v>0</v>
      </c>
      <c r="L57">
        <f>[5]ИТОГО!L19</f>
        <v>0</v>
      </c>
      <c r="M57">
        <f>[5]ИТОГО!M19</f>
        <v>0</v>
      </c>
      <c r="N57">
        <f>[5]ИТОГО!N19</f>
        <v>0</v>
      </c>
      <c r="O57">
        <f>[5]ИТОГО!O19</f>
        <v>0</v>
      </c>
      <c r="P57">
        <f>[5]ИТОГО!P19</f>
        <v>0</v>
      </c>
      <c r="Q57">
        <f>[5]ИТОГО!Q19</f>
        <v>0</v>
      </c>
      <c r="R57">
        <f>[5]ИТОГО!R19</f>
        <v>0</v>
      </c>
      <c r="S57">
        <f>[5]ИТОГО!S19</f>
        <v>0</v>
      </c>
      <c r="T57">
        <f>[5]ИТОГО!T19</f>
        <v>0</v>
      </c>
      <c r="U57">
        <f>[5]ИТОГО!U19</f>
        <v>0</v>
      </c>
      <c r="V57">
        <f>[5]ИТОГО!V19</f>
        <v>0</v>
      </c>
    </row>
    <row r="60" spans="2:22" ht="15" customHeight="1">
      <c r="B60" s="10">
        <f>[6]ИТОГО!B2</f>
        <v>0</v>
      </c>
      <c r="C60" s="10">
        <f>[6]ИТОГО!C2</f>
        <v>0</v>
      </c>
      <c r="D60" s="10">
        <f>[6]ИТОГО!D2</f>
        <v>0</v>
      </c>
      <c r="E60" s="125" t="str">
        <f>[6]ИТОГО!E2</f>
        <v>БУМЕРАНГ</v>
      </c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0">
        <f>[6]ИТОГО!S2</f>
        <v>0</v>
      </c>
      <c r="T60" s="10">
        <f>[6]ИТОГО!T2</f>
        <v>0</v>
      </c>
      <c r="U60" s="10">
        <f>[6]ИТОГО!U2</f>
        <v>0</v>
      </c>
      <c r="V60" s="10">
        <f>[6]ИТОГО!V2</f>
        <v>0</v>
      </c>
    </row>
    <row r="61" spans="2:22" ht="15" customHeight="1">
      <c r="B61" s="10">
        <f>[6]ИТОГО!B3</f>
        <v>0</v>
      </c>
      <c r="C61" s="10">
        <f>[6]ИТОГО!C3</f>
        <v>0</v>
      </c>
      <c r="D61" s="10">
        <f>[6]ИТОГО!D3</f>
        <v>0</v>
      </c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0">
        <f>[6]ИТОГО!S3</f>
        <v>0</v>
      </c>
      <c r="T61" s="10">
        <f>[6]ИТОГО!T3</f>
        <v>0</v>
      </c>
      <c r="U61" s="10">
        <f>[6]ИТОГО!U3</f>
        <v>0</v>
      </c>
      <c r="V61" s="10">
        <f>[6]ИТОГО!V3</f>
        <v>0</v>
      </c>
    </row>
    <row r="62" spans="2:22" ht="15" customHeight="1">
      <c r="B62" s="10">
        <f>[6]ИТОГО!B4</f>
        <v>0</v>
      </c>
      <c r="C62" s="10">
        <f>[6]ИТОГО!C4</f>
        <v>0</v>
      </c>
      <c r="D62" s="10">
        <f>[6]ИТОГО!D4</f>
        <v>0</v>
      </c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0">
        <f>[6]ИТОГО!S4</f>
        <v>0</v>
      </c>
      <c r="T62" s="10">
        <f>[6]ИТОГО!T4</f>
        <v>0</v>
      </c>
      <c r="U62" s="10">
        <f>[6]ИТОГО!U4</f>
        <v>0</v>
      </c>
      <c r="V62" s="10">
        <f>[6]ИТОГО!V4</f>
        <v>0</v>
      </c>
    </row>
    <row r="63" spans="2:22" ht="15.75" thickBot="1">
      <c r="B63" s="10">
        <f>[6]ИТОГО!B5</f>
        <v>0</v>
      </c>
      <c r="C63" s="10">
        <f>[6]ИТОГО!C5</f>
        <v>0</v>
      </c>
      <c r="D63" s="10">
        <f>[6]ИТОГО!D5</f>
        <v>0</v>
      </c>
      <c r="E63" s="10">
        <f>[6]ИТОГО!E5</f>
        <v>0</v>
      </c>
      <c r="F63" s="10">
        <f>[6]ИТОГО!F5</f>
        <v>0</v>
      </c>
      <c r="G63" s="10">
        <f>[6]ИТОГО!G5</f>
        <v>0</v>
      </c>
      <c r="H63" s="10">
        <f>[6]ИТОГО!H5</f>
        <v>0</v>
      </c>
      <c r="I63" s="10">
        <f>[6]ИТОГО!I5</f>
        <v>0</v>
      </c>
      <c r="J63" s="10">
        <f>[6]ИТОГО!J5</f>
        <v>0</v>
      </c>
      <c r="K63" s="10">
        <f>[6]ИТОГО!K5</f>
        <v>0</v>
      </c>
      <c r="L63" s="10">
        <f>[6]ИТОГО!L5</f>
        <v>0</v>
      </c>
      <c r="M63" s="10">
        <f>[6]ИТОГО!M5</f>
        <v>0</v>
      </c>
      <c r="N63" s="10">
        <f>[6]ИТОГО!N5</f>
        <v>0</v>
      </c>
      <c r="O63" s="10">
        <f>[6]ИТОГО!O5</f>
        <v>0</v>
      </c>
      <c r="P63" s="10">
        <f>[6]ИТОГО!P5</f>
        <v>0</v>
      </c>
      <c r="Q63" s="10">
        <f>[6]ИТОГО!Q5</f>
        <v>0</v>
      </c>
      <c r="R63" s="10">
        <f>[6]ИТОГО!R5</f>
        <v>0</v>
      </c>
      <c r="S63" s="10">
        <f>[6]ИТОГО!S5</f>
        <v>0</v>
      </c>
      <c r="T63" s="10">
        <f>[6]ИТОГО!T5</f>
        <v>0</v>
      </c>
      <c r="U63" s="10">
        <f>[6]ИТОГО!U5</f>
        <v>0</v>
      </c>
      <c r="V63" s="10">
        <f>[6]ИТОГО!V5</f>
        <v>0</v>
      </c>
    </row>
    <row r="64" spans="2:22" ht="21" customHeight="1" thickBot="1">
      <c r="B64" s="78" t="str">
        <f>[6]ИТОГО!B6</f>
        <v>Дата</v>
      </c>
      <c r="C64" s="78" t="str">
        <f>[6]ИТОГО!C6</f>
        <v>Наименование организации, осуществляющей образовательную деятельность, адрес местонахождения</v>
      </c>
      <c r="D64" s="80" t="str">
        <f>[6]ИТОГО!D6</f>
        <v>Наименование экзаменов на право управления транспортными средствами</v>
      </c>
      <c r="E64" s="81"/>
      <c r="F64" s="84" t="str">
        <f>[6]ИТОГО!F6</f>
        <v>Количество проведенных экзаменов на право управления транспортными средствами соответствующих категорий и подкатегорий транспортных средств</v>
      </c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6"/>
    </row>
    <row r="65" spans="2:22" ht="15.75" customHeight="1" thickBot="1">
      <c r="B65" s="79"/>
      <c r="C65" s="79"/>
      <c r="D65" s="82"/>
      <c r="E65" s="83"/>
      <c r="F65" s="11" t="str">
        <f>[6]ИТОГО!F7</f>
        <v>Всего</v>
      </c>
      <c r="G65" s="11" t="str">
        <f>[6]ИТОГО!G7</f>
        <v>А</v>
      </c>
      <c r="H65" s="11" t="str">
        <f>[6]ИТОГО!H7</f>
        <v>А1</v>
      </c>
      <c r="I65" s="11" t="str">
        <f>[6]ИТОГО!I7</f>
        <v>В</v>
      </c>
      <c r="J65" s="11" t="str">
        <f>[6]ИТОГО!J7</f>
        <v>В1</v>
      </c>
      <c r="K65" s="11" t="str">
        <f>[6]ИТОГО!K7</f>
        <v>С</v>
      </c>
      <c r="L65" s="11" t="str">
        <f>[6]ИТОГО!L7</f>
        <v>С1</v>
      </c>
      <c r="M65" s="11" t="str">
        <f>[6]ИТОГО!M7</f>
        <v>D</v>
      </c>
      <c r="N65" s="11" t="str">
        <f>[6]ИТОГО!N7</f>
        <v>D1</v>
      </c>
      <c r="O65" s="11" t="str">
        <f>[6]ИТОГО!O7</f>
        <v>BE</v>
      </c>
      <c r="P65" s="11" t="str">
        <f>[6]ИТОГО!P7</f>
        <v>СЕ</v>
      </c>
      <c r="Q65" s="11" t="str">
        <f>[6]ИТОГО!Q7</f>
        <v>С1Е</v>
      </c>
      <c r="R65" s="11" t="str">
        <f>[6]ИТОГО!R7</f>
        <v>DE</v>
      </c>
      <c r="S65" s="11" t="str">
        <f>[6]ИТОГО!S7</f>
        <v>D1E</v>
      </c>
      <c r="T65" s="11" t="str">
        <f>[6]ИТОГО!T7</f>
        <v>Tm</v>
      </c>
      <c r="U65" s="11" t="str">
        <f>[6]ИТОГО!U7</f>
        <v>Tb</v>
      </c>
      <c r="V65" s="11" t="str">
        <f>[6]ИТОГО!V7</f>
        <v>М</v>
      </c>
    </row>
    <row r="66" spans="2:22" ht="15.75" thickBot="1">
      <c r="B66" s="12">
        <f>[6]ИТОГО!B8</f>
        <v>1</v>
      </c>
      <c r="C66" s="13">
        <f>[6]ИТОГО!C8</f>
        <v>2</v>
      </c>
      <c r="D66" s="87">
        <f>[6]ИТОГО!D8</f>
        <v>3</v>
      </c>
      <c r="E66" s="88"/>
      <c r="F66" s="13">
        <f>[6]ИТОГО!F8</f>
        <v>4</v>
      </c>
      <c r="G66" s="13">
        <f>[6]ИТОГО!G8</f>
        <v>5</v>
      </c>
      <c r="H66" s="13">
        <f>[6]ИТОГО!H8</f>
        <v>6</v>
      </c>
      <c r="I66" s="13">
        <f>[6]ИТОГО!I8</f>
        <v>7</v>
      </c>
      <c r="J66" s="13">
        <f>[6]ИТОГО!J8</f>
        <v>8</v>
      </c>
      <c r="K66" s="13">
        <f>[6]ИТОГО!K8</f>
        <v>9</v>
      </c>
      <c r="L66" s="13">
        <f>[6]ИТОГО!L8</f>
        <v>10</v>
      </c>
      <c r="M66" s="13">
        <f>[6]ИТОГО!M8</f>
        <v>11</v>
      </c>
      <c r="N66" s="13">
        <f>[6]ИТОГО!N8</f>
        <v>12</v>
      </c>
      <c r="O66" s="13">
        <f>[6]ИТОГО!O8</f>
        <v>13</v>
      </c>
      <c r="P66" s="13">
        <f>[6]ИТОГО!P8</f>
        <v>14</v>
      </c>
      <c r="Q66" s="13">
        <f>[6]ИТОГО!Q8</f>
        <v>15</v>
      </c>
      <c r="R66" s="13">
        <f>[6]ИТОГО!R8</f>
        <v>16</v>
      </c>
      <c r="S66" s="13">
        <f>[6]ИТОГО!S8</f>
        <v>17</v>
      </c>
      <c r="T66" s="13">
        <f>[6]ИТОГО!T8</f>
        <v>18</v>
      </c>
      <c r="U66" s="13">
        <f>[6]ИТОГО!U8</f>
        <v>19</v>
      </c>
      <c r="V66" s="13">
        <f>[6]ИТОГО!V8</f>
        <v>20</v>
      </c>
    </row>
    <row r="67" spans="2:22" ht="16.5" customHeight="1" thickBot="1">
      <c r="B67" s="122" t="str">
        <f>[6]ИТОГО!B9</f>
        <v>ИТОГО ЗА ГОД</v>
      </c>
      <c r="C67" s="151" t="str">
        <f>[6]ИТОГО!C9</f>
        <v>АНО ПО "БУМЕРАНГ"</v>
      </c>
      <c r="D67" s="75" t="str">
        <f>[6]ИТОГО!D9</f>
        <v>Количество проведенных теоретических экзаменов</v>
      </c>
      <c r="E67" s="76"/>
      <c r="F67" s="14">
        <v>82</v>
      </c>
      <c r="G67" s="13">
        <v>0</v>
      </c>
      <c r="H67" s="13">
        <v>0</v>
      </c>
      <c r="I67" s="13">
        <v>82</v>
      </c>
      <c r="J67" s="13">
        <f>[6]ИТОГО!J9</f>
        <v>0</v>
      </c>
      <c r="K67" s="13">
        <f>[6]ИТОГО!K9</f>
        <v>0</v>
      </c>
      <c r="L67" s="13">
        <f>[6]ИТОГО!L9</f>
        <v>0</v>
      </c>
      <c r="M67" s="13">
        <f>[6]ИТОГО!M9</f>
        <v>0</v>
      </c>
      <c r="N67" s="13">
        <f>[6]ИТОГО!N9</f>
        <v>0</v>
      </c>
      <c r="O67" s="13">
        <f>[6]ИТОГО!O9</f>
        <v>0</v>
      </c>
      <c r="P67" s="13">
        <f>[6]ИТОГО!P9</f>
        <v>0</v>
      </c>
      <c r="Q67" s="13">
        <f>[6]ИТОГО!Q9</f>
        <v>0</v>
      </c>
      <c r="R67" s="13">
        <f>[6]ИТОГО!R9</f>
        <v>0</v>
      </c>
      <c r="S67" s="13">
        <f>[6]ИТОГО!S9</f>
        <v>0</v>
      </c>
      <c r="T67" s="13">
        <f>[6]ИТОГО!T9</f>
        <v>0</v>
      </c>
      <c r="U67" s="13">
        <f>[6]ИТОГО!U9</f>
        <v>0</v>
      </c>
      <c r="V67" s="13">
        <f>[6]ИТОГО!V9</f>
        <v>0</v>
      </c>
    </row>
    <row r="68" spans="2:22" ht="16.149999999999999" customHeight="1" thickBot="1">
      <c r="B68" s="123"/>
      <c r="C68" s="152"/>
      <c r="D68" s="87" t="str">
        <f>[6]ИТОГО!D10</f>
        <v>СДАЛ</v>
      </c>
      <c r="E68" s="88"/>
      <c r="F68" s="14">
        <v>72</v>
      </c>
      <c r="G68" s="13">
        <v>0</v>
      </c>
      <c r="H68" s="13">
        <v>0</v>
      </c>
      <c r="I68" s="13">
        <v>72</v>
      </c>
      <c r="J68" s="13">
        <f>[6]ИТОГО!J10</f>
        <v>0</v>
      </c>
      <c r="K68" s="13">
        <f>[6]ИТОГО!K10</f>
        <v>0</v>
      </c>
      <c r="L68" s="13">
        <f>[6]ИТОГО!L10</f>
        <v>0</v>
      </c>
      <c r="M68" s="13">
        <f>[6]ИТОГО!M10</f>
        <v>0</v>
      </c>
      <c r="N68" s="13">
        <f>[6]ИТОГО!N10</f>
        <v>0</v>
      </c>
      <c r="O68" s="13">
        <f>[6]ИТОГО!O10</f>
        <v>0</v>
      </c>
      <c r="P68" s="13">
        <f>[6]ИТОГО!P10</f>
        <v>0</v>
      </c>
      <c r="Q68" s="13">
        <f>[6]ИТОГО!Q10</f>
        <v>0</v>
      </c>
      <c r="R68" s="13">
        <f>[6]ИТОГО!R10</f>
        <v>0</v>
      </c>
      <c r="S68" s="13">
        <f>[6]ИТОГО!S10</f>
        <v>0</v>
      </c>
      <c r="T68" s="13">
        <f>[6]ИТОГО!T10</f>
        <v>0</v>
      </c>
      <c r="U68" s="13">
        <f>[6]ИТОГО!U10</f>
        <v>0</v>
      </c>
      <c r="V68" s="13">
        <f>[6]ИТОГО!V10</f>
        <v>0</v>
      </c>
    </row>
    <row r="69" spans="2:22" ht="26.25" thickBot="1">
      <c r="B69" s="123"/>
      <c r="C69" s="152"/>
      <c r="D69" s="15" t="str">
        <f>[6]ИТОГО!D11</f>
        <v>Из них</v>
      </c>
      <c r="E69" s="15" t="str">
        <f>[6]ИТОГО!E11</f>
        <v>сданных с 1 раза (%)</v>
      </c>
      <c r="F69" s="16">
        <v>87.8</v>
      </c>
      <c r="G69" s="16"/>
      <c r="H69" s="16"/>
      <c r="I69" s="16">
        <v>87.8</v>
      </c>
      <c r="J69" s="16" t="str">
        <f>[6]ИТОГО!J11</f>
        <v/>
      </c>
      <c r="K69" s="16" t="str">
        <f>[6]ИТОГО!K11</f>
        <v/>
      </c>
      <c r="L69" s="16" t="str">
        <f>[6]ИТОГО!L11</f>
        <v/>
      </c>
      <c r="M69" s="16" t="str">
        <f>[6]ИТОГО!M11</f>
        <v/>
      </c>
      <c r="N69" s="16" t="str">
        <f>[6]ИТОГО!N11</f>
        <v/>
      </c>
      <c r="O69" s="16" t="str">
        <f>[6]ИТОГО!O11</f>
        <v/>
      </c>
      <c r="P69" s="16" t="str">
        <f>[6]ИТОГО!P11</f>
        <v/>
      </c>
      <c r="Q69" s="16" t="str">
        <f>[6]ИТОГО!Q11</f>
        <v/>
      </c>
      <c r="R69" s="16" t="str">
        <f>[6]ИТОГО!R11</f>
        <v/>
      </c>
      <c r="S69" s="16" t="str">
        <f>[6]ИТОГО!S11</f>
        <v/>
      </c>
      <c r="T69" s="16" t="str">
        <f>[6]ИТОГО!T11</f>
        <v/>
      </c>
      <c r="U69" s="16" t="str">
        <f>[6]ИТОГО!U11</f>
        <v/>
      </c>
      <c r="V69" s="16" t="str">
        <f>[6]ИТОГО!V11</f>
        <v/>
      </c>
    </row>
    <row r="70" spans="2:22" ht="16.5" customHeight="1" thickBot="1">
      <c r="B70" s="123"/>
      <c r="C70" s="152"/>
      <c r="D70" s="75" t="str">
        <f>[6]ИТОГО!D12</f>
        <v>Количество проведенных экзаменов по первоначальным навыкам управления транспортным средством</v>
      </c>
      <c r="E70" s="76"/>
      <c r="F70" s="14">
        <v>53</v>
      </c>
      <c r="G70" s="13">
        <v>0</v>
      </c>
      <c r="H70" s="13">
        <v>0</v>
      </c>
      <c r="I70" s="13">
        <v>53</v>
      </c>
      <c r="J70" s="13">
        <f>[6]ИТОГО!J12</f>
        <v>0</v>
      </c>
      <c r="K70" s="13">
        <f>[6]ИТОГО!K12</f>
        <v>0</v>
      </c>
      <c r="L70" s="13">
        <f>[6]ИТОГО!L12</f>
        <v>0</v>
      </c>
      <c r="M70" s="13">
        <f>[6]ИТОГО!M12</f>
        <v>0</v>
      </c>
      <c r="N70" s="13">
        <f>[6]ИТОГО!N12</f>
        <v>0</v>
      </c>
      <c r="O70" s="13">
        <f>[6]ИТОГО!O12</f>
        <v>0</v>
      </c>
      <c r="P70" s="13">
        <f>[6]ИТОГО!P12</f>
        <v>0</v>
      </c>
      <c r="Q70" s="13">
        <f>[6]ИТОГО!Q12</f>
        <v>0</v>
      </c>
      <c r="R70" s="13">
        <f>[6]ИТОГО!R12</f>
        <v>0</v>
      </c>
      <c r="S70" s="13">
        <f>[6]ИТОГО!S12</f>
        <v>0</v>
      </c>
      <c r="T70" s="13">
        <f>[6]ИТОГО!T12</f>
        <v>0</v>
      </c>
      <c r="U70" s="13">
        <f>[6]ИТОГО!U12</f>
        <v>0</v>
      </c>
      <c r="V70" s="13">
        <f>[6]ИТОГО!V12</f>
        <v>0</v>
      </c>
    </row>
    <row r="71" spans="2:22" ht="16.149999999999999" customHeight="1" thickBot="1">
      <c r="B71" s="123"/>
      <c r="C71" s="152"/>
      <c r="D71" s="87" t="str">
        <f>[6]ИТОГО!D13</f>
        <v>СДАЛ</v>
      </c>
      <c r="E71" s="88"/>
      <c r="F71" s="14">
        <v>31</v>
      </c>
      <c r="G71" s="13">
        <v>0</v>
      </c>
      <c r="H71" s="13">
        <v>0</v>
      </c>
      <c r="I71" s="13">
        <v>31</v>
      </c>
      <c r="J71" s="13">
        <f>[6]ИТОГО!J13</f>
        <v>0</v>
      </c>
      <c r="K71" s="13">
        <f>[6]ИТОГО!K13</f>
        <v>0</v>
      </c>
      <c r="L71" s="13">
        <f>[6]ИТОГО!L13</f>
        <v>0</v>
      </c>
      <c r="M71" s="13">
        <f>[6]ИТОГО!M13</f>
        <v>0</v>
      </c>
      <c r="N71" s="13">
        <f>[6]ИТОГО!N13</f>
        <v>0</v>
      </c>
      <c r="O71" s="13">
        <f>[6]ИТОГО!O13</f>
        <v>0</v>
      </c>
      <c r="P71" s="13">
        <f>[6]ИТОГО!P13</f>
        <v>0</v>
      </c>
      <c r="Q71" s="13">
        <f>[6]ИТОГО!Q13</f>
        <v>0</v>
      </c>
      <c r="R71" s="13">
        <f>[6]ИТОГО!R13</f>
        <v>0</v>
      </c>
      <c r="S71" s="13">
        <f>[6]ИТОГО!S13</f>
        <v>0</v>
      </c>
      <c r="T71" s="13">
        <f>[6]ИТОГО!T13</f>
        <v>0</v>
      </c>
      <c r="U71" s="13">
        <f>[6]ИТОГО!U13</f>
        <v>0</v>
      </c>
      <c r="V71" s="13">
        <f>[6]ИТОГО!V13</f>
        <v>0</v>
      </c>
    </row>
    <row r="72" spans="2:22" ht="26.25" thickBot="1">
      <c r="B72" s="123"/>
      <c r="C72" s="152"/>
      <c r="D72" s="15" t="str">
        <f>[6]ИТОГО!D14</f>
        <v>Из них</v>
      </c>
      <c r="E72" s="17" t="str">
        <f>[6]ИТОГО!E14</f>
        <v>сданных с 1 раза (%)</v>
      </c>
      <c r="F72" s="16">
        <v>58.49</v>
      </c>
      <c r="G72" s="16"/>
      <c r="H72" s="16"/>
      <c r="I72" s="16">
        <v>58.49</v>
      </c>
      <c r="J72" s="16" t="str">
        <f>[6]ИТОГО!J14</f>
        <v/>
      </c>
      <c r="K72" s="16" t="str">
        <f>[6]ИТОГО!K14</f>
        <v/>
      </c>
      <c r="L72" s="16" t="str">
        <f>[6]ИТОГО!L14</f>
        <v/>
      </c>
      <c r="M72" s="16" t="str">
        <f>[6]ИТОГО!M14</f>
        <v/>
      </c>
      <c r="N72" s="16" t="str">
        <f>[6]ИТОГО!N14</f>
        <v/>
      </c>
      <c r="O72" s="16" t="str">
        <f>[6]ИТОГО!O14</f>
        <v/>
      </c>
      <c r="P72" s="16" t="str">
        <f>[6]ИТОГО!P14</f>
        <v/>
      </c>
      <c r="Q72" s="16" t="str">
        <f>[6]ИТОГО!Q14</f>
        <v/>
      </c>
      <c r="R72" s="16" t="str">
        <f>[6]ИТОГО!R14</f>
        <v/>
      </c>
      <c r="S72" s="16" t="str">
        <f>[6]ИТОГО!S14</f>
        <v/>
      </c>
      <c r="T72" s="16" t="str">
        <f>[6]ИТОГО!T14</f>
        <v/>
      </c>
      <c r="U72" s="16" t="str">
        <f>[6]ИТОГО!U14</f>
        <v/>
      </c>
      <c r="V72" s="16" t="str">
        <f>[6]ИТОГО!V14</f>
        <v/>
      </c>
    </row>
    <row r="73" spans="2:22" ht="16.5" customHeight="1" thickBot="1">
      <c r="B73" s="123"/>
      <c r="C73" s="152"/>
      <c r="D73" s="75" t="str">
        <f>[6]ИТОГО!D15</f>
        <v>Количество проведенных экзаменов по управлению транспортным средством в условиях дорожного движения</v>
      </c>
      <c r="E73" s="76"/>
      <c r="F73" s="14">
        <v>50</v>
      </c>
      <c r="G73" s="13">
        <v>0</v>
      </c>
      <c r="H73" s="13">
        <v>0</v>
      </c>
      <c r="I73" s="13">
        <v>50</v>
      </c>
      <c r="J73" s="13">
        <f>[6]ИТОГО!J15</f>
        <v>0</v>
      </c>
      <c r="K73" s="13">
        <f>[6]ИТОГО!K15</f>
        <v>0</v>
      </c>
      <c r="L73" s="13">
        <f>[6]ИТОГО!L15</f>
        <v>0</v>
      </c>
      <c r="M73" s="13">
        <f>[6]ИТОГО!M15</f>
        <v>0</v>
      </c>
      <c r="N73" s="13">
        <f>[6]ИТОГО!N15</f>
        <v>0</v>
      </c>
      <c r="O73" s="13">
        <f>[6]ИТОГО!O15</f>
        <v>0</v>
      </c>
      <c r="P73" s="13">
        <f>[6]ИТОГО!P15</f>
        <v>0</v>
      </c>
      <c r="Q73" s="13">
        <f>[6]ИТОГО!Q15</f>
        <v>0</v>
      </c>
      <c r="R73" s="13">
        <f>[6]ИТОГО!R15</f>
        <v>0</v>
      </c>
      <c r="S73" s="13">
        <f>[6]ИТОГО!S15</f>
        <v>0</v>
      </c>
      <c r="T73" s="13">
        <f>[6]ИТОГО!T15</f>
        <v>0</v>
      </c>
      <c r="U73" s="13">
        <f>[6]ИТОГО!U15</f>
        <v>0</v>
      </c>
      <c r="V73" s="13">
        <f>[6]ИТОГО!V15</f>
        <v>0</v>
      </c>
    </row>
    <row r="74" spans="2:22" ht="16.149999999999999" customHeight="1" thickBot="1">
      <c r="B74" s="123"/>
      <c r="C74" s="152"/>
      <c r="D74" s="87" t="str">
        <f>[6]ИТОГО!D16</f>
        <v>СДАЛ</v>
      </c>
      <c r="E74" s="88"/>
      <c r="F74" s="14">
        <v>41</v>
      </c>
      <c r="G74" s="13">
        <v>0</v>
      </c>
      <c r="H74" s="13">
        <v>0</v>
      </c>
      <c r="I74" s="13">
        <v>41</v>
      </c>
      <c r="J74" s="13">
        <f>[6]ИТОГО!J16</f>
        <v>0</v>
      </c>
      <c r="K74" s="13">
        <f>[6]ИТОГО!K16</f>
        <v>0</v>
      </c>
      <c r="L74" s="13">
        <f>[6]ИТОГО!L16</f>
        <v>0</v>
      </c>
      <c r="M74" s="13">
        <f>[6]ИТОГО!M16</f>
        <v>0</v>
      </c>
      <c r="N74" s="13">
        <f>[6]ИТОГО!N16</f>
        <v>0</v>
      </c>
      <c r="O74" s="13">
        <f>[6]ИТОГО!O16</f>
        <v>0</v>
      </c>
      <c r="P74" s="13">
        <f>[6]ИТОГО!P16</f>
        <v>0</v>
      </c>
      <c r="Q74" s="13">
        <f>[6]ИТОГО!Q16</f>
        <v>0</v>
      </c>
      <c r="R74" s="13">
        <f>[6]ИТОГО!R16</f>
        <v>0</v>
      </c>
      <c r="S74" s="13">
        <f>[6]ИТОГО!S16</f>
        <v>0</v>
      </c>
      <c r="T74" s="13">
        <f>[6]ИТОГО!T16</f>
        <v>0</v>
      </c>
      <c r="U74" s="13">
        <f>[6]ИТОГО!U16</f>
        <v>0</v>
      </c>
      <c r="V74" s="13">
        <f>[6]ИТОГО!V16</f>
        <v>0</v>
      </c>
    </row>
    <row r="75" spans="2:22" ht="26.25" thickBot="1">
      <c r="B75" s="124"/>
      <c r="C75" s="153"/>
      <c r="D75" s="15" t="str">
        <f>[6]ИТОГО!D17</f>
        <v>Из них</v>
      </c>
      <c r="E75" s="17" t="str">
        <f>[6]ИТОГО!E17</f>
        <v>сданных с 1 раза (%)</v>
      </c>
      <c r="F75" s="16">
        <v>82</v>
      </c>
      <c r="G75" s="16"/>
      <c r="H75" s="16"/>
      <c r="I75" s="16">
        <v>82</v>
      </c>
      <c r="J75" s="16" t="str">
        <f>[6]ИТОГО!J17</f>
        <v/>
      </c>
      <c r="K75" s="16" t="str">
        <f>[6]ИТОГО!K17</f>
        <v/>
      </c>
      <c r="L75" s="16" t="str">
        <f>[6]ИТОГО!L17</f>
        <v/>
      </c>
      <c r="M75" s="16" t="str">
        <f>[6]ИТОГО!M17</f>
        <v/>
      </c>
      <c r="N75" s="16" t="str">
        <f>[6]ИТОГО!N17</f>
        <v/>
      </c>
      <c r="O75" s="16" t="str">
        <f>[6]ИТОГО!O17</f>
        <v/>
      </c>
      <c r="P75" s="16" t="str">
        <f>[6]ИТОГО!P17</f>
        <v/>
      </c>
      <c r="Q75" s="16" t="str">
        <f>[6]ИТОГО!Q17</f>
        <v/>
      </c>
      <c r="R75" s="16" t="str">
        <f>[6]ИТОГО!R17</f>
        <v/>
      </c>
      <c r="S75" s="16" t="str">
        <f>[6]ИТОГО!S17</f>
        <v/>
      </c>
      <c r="T75" s="16" t="str">
        <f>[6]ИТОГО!T17</f>
        <v/>
      </c>
      <c r="U75" s="16" t="str">
        <f>[6]ИТОГО!U17</f>
        <v/>
      </c>
      <c r="V75" s="16" t="str">
        <f>[6]ИТОГО!V17</f>
        <v/>
      </c>
    </row>
    <row r="76" spans="2:22" ht="16.5" thickBot="1">
      <c r="B76" s="12">
        <f>[6]ИТОГО!B18</f>
        <v>0</v>
      </c>
      <c r="C76" s="13">
        <f>[6]ИТОГО!C18</f>
        <v>0</v>
      </c>
      <c r="D76" s="75">
        <f>[6]ИТОГО!D18</f>
        <v>0</v>
      </c>
      <c r="E76" s="76"/>
      <c r="F76" s="18">
        <v>50</v>
      </c>
      <c r="G76" s="18"/>
      <c r="H76" s="18"/>
      <c r="I76" s="18">
        <v>50</v>
      </c>
      <c r="J76" s="18" t="str">
        <f>[6]ИТОГО!J18</f>
        <v/>
      </c>
      <c r="K76" s="18" t="str">
        <f>[6]ИТОГО!K18</f>
        <v/>
      </c>
      <c r="L76" s="18" t="str">
        <f>[6]ИТОГО!L18</f>
        <v/>
      </c>
      <c r="M76" s="18" t="str">
        <f>[6]ИТОГО!M18</f>
        <v/>
      </c>
      <c r="N76" s="18" t="str">
        <f>[6]ИТОГО!N18</f>
        <v/>
      </c>
      <c r="O76" s="18" t="str">
        <f>[6]ИТОГО!O18</f>
        <v/>
      </c>
      <c r="P76" s="18" t="str">
        <f>[6]ИТОГО!P18</f>
        <v/>
      </c>
      <c r="Q76" s="18" t="str">
        <f>[6]ИТОГО!Q18</f>
        <v/>
      </c>
      <c r="R76" s="18" t="str">
        <f>[6]ИТОГО!R18</f>
        <v/>
      </c>
      <c r="S76" s="18" t="str">
        <f>[6]ИТОГО!S18</f>
        <v/>
      </c>
      <c r="T76" s="18" t="str">
        <f>[6]ИТОГО!T18</f>
        <v/>
      </c>
      <c r="U76" s="18" t="str">
        <f>[6]ИТОГО!U18</f>
        <v/>
      </c>
      <c r="V76" s="18" t="str">
        <f>[6]ИТОГО!V18</f>
        <v/>
      </c>
    </row>
    <row r="77" spans="2:22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82" spans="2:22" ht="14.45" customHeight="1">
      <c r="B82" s="10">
        <f>[7]ИТОГО!B2</f>
        <v>0</v>
      </c>
      <c r="C82" s="10">
        <f>[7]ИТОГО!C2</f>
        <v>0</v>
      </c>
      <c r="D82" s="10">
        <f>[7]ИТОГО!D2</f>
        <v>0</v>
      </c>
      <c r="E82" s="125" t="str">
        <f>[7]ИТОГО!E2</f>
        <v>ВИРАЖ</v>
      </c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0">
        <f>[7]ИТОГО!S2</f>
        <v>0</v>
      </c>
      <c r="T82" s="10">
        <f>[7]ИТОГО!T2</f>
        <v>0</v>
      </c>
      <c r="U82" s="10">
        <f>[7]ИТОГО!U2</f>
        <v>0</v>
      </c>
      <c r="V82" s="10">
        <f>[7]ИТОГО!V2</f>
        <v>0</v>
      </c>
    </row>
    <row r="83" spans="2:22" ht="14.45" customHeight="1">
      <c r="B83" s="10">
        <f>[7]ИТОГО!B3</f>
        <v>0</v>
      </c>
      <c r="C83" s="10">
        <f>[7]ИТОГО!C3</f>
        <v>0</v>
      </c>
      <c r="D83" s="10">
        <f>[7]ИТОГО!D3</f>
        <v>0</v>
      </c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0">
        <f>[7]ИТОГО!S3</f>
        <v>0</v>
      </c>
      <c r="T83" s="10">
        <f>[7]ИТОГО!T3</f>
        <v>0</v>
      </c>
      <c r="U83" s="10">
        <f>[7]ИТОГО!U3</f>
        <v>0</v>
      </c>
      <c r="V83" s="10">
        <f>[7]ИТОГО!V3</f>
        <v>0</v>
      </c>
    </row>
    <row r="84" spans="2:22" ht="14.45" customHeight="1">
      <c r="B84" s="10">
        <f>[7]ИТОГО!B4</f>
        <v>0</v>
      </c>
      <c r="C84" s="10">
        <f>[7]ИТОГО!C4</f>
        <v>0</v>
      </c>
      <c r="D84" s="10">
        <f>[7]ИТОГО!D4</f>
        <v>0</v>
      </c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0">
        <f>[7]ИТОГО!S4</f>
        <v>0</v>
      </c>
      <c r="T84" s="10">
        <f>[7]ИТОГО!T4</f>
        <v>0</v>
      </c>
      <c r="U84" s="10">
        <f>[7]ИТОГО!U4</f>
        <v>0</v>
      </c>
      <c r="V84" s="10">
        <f>[7]ИТОГО!V4</f>
        <v>0</v>
      </c>
    </row>
    <row r="85" spans="2:22" ht="21" customHeight="1" thickBot="1">
      <c r="B85" s="10">
        <f>[7]ИТОГО!B5</f>
        <v>0</v>
      </c>
      <c r="C85" s="10">
        <f>[7]ИТОГО!C5</f>
        <v>0</v>
      </c>
      <c r="D85" s="10">
        <f>[7]ИТОГО!D5</f>
        <v>0</v>
      </c>
      <c r="E85" s="10">
        <f>[7]ИТОГО!E5</f>
        <v>0</v>
      </c>
      <c r="F85" s="10">
        <f>[7]ИТОГО!F5</f>
        <v>0</v>
      </c>
      <c r="G85" s="10">
        <f>[7]ИТОГО!G5</f>
        <v>0</v>
      </c>
      <c r="H85" s="10">
        <f>[7]ИТОГО!H5</f>
        <v>0</v>
      </c>
      <c r="I85" s="10">
        <f>[7]ИТОГО!I5</f>
        <v>0</v>
      </c>
      <c r="J85" s="10">
        <f>[7]ИТОГО!J5</f>
        <v>0</v>
      </c>
      <c r="K85" s="10">
        <f>[7]ИТОГО!K5</f>
        <v>0</v>
      </c>
      <c r="L85" s="10">
        <f>[7]ИТОГО!L5</f>
        <v>0</v>
      </c>
      <c r="M85" s="10">
        <f>[7]ИТОГО!M5</f>
        <v>0</v>
      </c>
      <c r="N85" s="10">
        <f>[7]ИТОГО!N5</f>
        <v>0</v>
      </c>
      <c r="O85" s="10">
        <f>[7]ИТОГО!O5</f>
        <v>0</v>
      </c>
      <c r="P85" s="10">
        <f>[7]ИТОГО!P5</f>
        <v>0</v>
      </c>
      <c r="Q85" s="10">
        <f>[7]ИТОГО!Q5</f>
        <v>0</v>
      </c>
      <c r="R85" s="10">
        <f>[7]ИТОГО!R5</f>
        <v>0</v>
      </c>
      <c r="S85" s="10">
        <f>[7]ИТОГО!S5</f>
        <v>0</v>
      </c>
      <c r="T85" s="10">
        <f>[7]ИТОГО!T5</f>
        <v>0</v>
      </c>
      <c r="U85" s="10">
        <f>[7]ИТОГО!U5</f>
        <v>0</v>
      </c>
      <c r="V85" s="10">
        <f>[7]ИТОГО!V5</f>
        <v>0</v>
      </c>
    </row>
    <row r="86" spans="2:22" ht="21" customHeight="1" thickBot="1">
      <c r="B86" s="78" t="str">
        <f>[7]ИТОГО!B6</f>
        <v>Дата</v>
      </c>
      <c r="C86" s="78" t="str">
        <f>[7]ИТОГО!C6</f>
        <v>Наименование организации, осуществляющей образовательную деятельность, адрес местонахождения</v>
      </c>
      <c r="D86" s="80" t="str">
        <f>[7]ИТОГО!D6</f>
        <v>Наименование экзаменов на право управления транспортными средствами</v>
      </c>
      <c r="E86" s="81"/>
      <c r="F86" s="84" t="str">
        <f>[7]ИТОГО!F6</f>
        <v>Количество проведенных экзаменов на право управления транспортными средствами соответствующих категорий и подкатегорий транспортных средств</v>
      </c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6"/>
    </row>
    <row r="87" spans="2:22" ht="15" customHeight="1" thickBot="1">
      <c r="B87" s="79"/>
      <c r="C87" s="79"/>
      <c r="D87" s="82"/>
      <c r="E87" s="83"/>
      <c r="F87" s="11" t="str">
        <f>[7]ИТОГО!F7</f>
        <v>Всего</v>
      </c>
      <c r="G87" s="11" t="str">
        <f>[7]ИТОГО!G7</f>
        <v>А</v>
      </c>
      <c r="H87" s="11" t="str">
        <f>[7]ИТОГО!H7</f>
        <v>А1</v>
      </c>
      <c r="I87" s="11" t="str">
        <f>[7]ИТОГО!I7</f>
        <v>В</v>
      </c>
      <c r="J87" s="11" t="str">
        <f>[7]ИТОГО!J7</f>
        <v>В1</v>
      </c>
      <c r="K87" s="11" t="str">
        <f>[7]ИТОГО!K7</f>
        <v>С</v>
      </c>
      <c r="L87" s="11" t="str">
        <f>[7]ИТОГО!L7</f>
        <v>С1</v>
      </c>
      <c r="M87" s="11" t="str">
        <f>[7]ИТОГО!M7</f>
        <v>D</v>
      </c>
      <c r="N87" s="11" t="str">
        <f>[7]ИТОГО!N7</f>
        <v>D1</v>
      </c>
      <c r="O87" s="11" t="str">
        <f>[7]ИТОГО!O7</f>
        <v>BE</v>
      </c>
      <c r="P87" s="11" t="str">
        <f>[7]ИТОГО!P7</f>
        <v>СЕ</v>
      </c>
      <c r="Q87" s="11" t="str">
        <f>[7]ИТОГО!Q7</f>
        <v>С1Е</v>
      </c>
      <c r="R87" s="11" t="str">
        <f>[7]ИТОГО!R7</f>
        <v>DE</v>
      </c>
      <c r="S87" s="11" t="str">
        <f>[7]ИТОГО!S7</f>
        <v>D1E</v>
      </c>
      <c r="T87" s="11" t="str">
        <f>[7]ИТОГО!T7</f>
        <v>Tm</v>
      </c>
      <c r="U87" s="11" t="str">
        <f>[7]ИТОГО!U7</f>
        <v>Tb</v>
      </c>
      <c r="V87" s="11" t="str">
        <f>[7]ИТОГО!V7</f>
        <v>М</v>
      </c>
    </row>
    <row r="88" spans="2:22" ht="16.149999999999999" customHeight="1" thickBot="1">
      <c r="B88" s="12">
        <f>[7]ИТОГО!B8</f>
        <v>1</v>
      </c>
      <c r="C88" s="13">
        <f>[7]ИТОГО!C8</f>
        <v>2</v>
      </c>
      <c r="D88" s="87">
        <f>[7]ИТОГО!D8</f>
        <v>3</v>
      </c>
      <c r="E88" s="88"/>
      <c r="F88" s="13">
        <f>[7]ИТОГО!F8</f>
        <v>4</v>
      </c>
      <c r="G88" s="13">
        <f>[7]ИТОГО!G8</f>
        <v>5</v>
      </c>
      <c r="H88" s="13">
        <f>[7]ИТОГО!H8</f>
        <v>6</v>
      </c>
      <c r="I88" s="13">
        <f>[7]ИТОГО!I8</f>
        <v>7</v>
      </c>
      <c r="J88" s="13">
        <f>[7]ИТОГО!J8</f>
        <v>8</v>
      </c>
      <c r="K88" s="13">
        <f>[7]ИТОГО!K8</f>
        <v>9</v>
      </c>
      <c r="L88" s="13">
        <f>[7]ИТОГО!L8</f>
        <v>10</v>
      </c>
      <c r="M88" s="13">
        <f>[7]ИТОГО!M8</f>
        <v>11</v>
      </c>
      <c r="N88" s="13">
        <f>[7]ИТОГО!N8</f>
        <v>12</v>
      </c>
      <c r="O88" s="13">
        <f>[7]ИТОГО!O8</f>
        <v>13</v>
      </c>
      <c r="P88" s="13">
        <f>[7]ИТОГО!P8</f>
        <v>14</v>
      </c>
      <c r="Q88" s="13">
        <f>[7]ИТОГО!Q8</f>
        <v>15</v>
      </c>
      <c r="R88" s="13">
        <f>[7]ИТОГО!R8</f>
        <v>16</v>
      </c>
      <c r="S88" s="13">
        <f>[7]ИТОГО!S8</f>
        <v>17</v>
      </c>
      <c r="T88" s="13">
        <f>[7]ИТОГО!T8</f>
        <v>18</v>
      </c>
      <c r="U88" s="13">
        <f>[7]ИТОГО!U8</f>
        <v>19</v>
      </c>
      <c r="V88" s="13">
        <f>[7]ИТОГО!V8</f>
        <v>20</v>
      </c>
    </row>
    <row r="89" spans="2:22" ht="16.5" customHeight="1" thickBot="1">
      <c r="B89" s="122" t="str">
        <f>[7]ИТОГО!B9</f>
        <v>ИТОГО ЗА ГОД</v>
      </c>
      <c r="C89" s="110" t="str">
        <f>[7]ИТОГО!C9</f>
        <v>АНО ДПО "Автошкола Вираж", г. КУРСК</v>
      </c>
      <c r="D89" s="75" t="str">
        <f>[7]ИТОГО!D9</f>
        <v>Количество проведенных теоретических экзаменов</v>
      </c>
      <c r="E89" s="76"/>
      <c r="F89" s="14">
        <v>321</v>
      </c>
      <c r="G89" s="13">
        <v>0</v>
      </c>
      <c r="H89" s="13">
        <v>0</v>
      </c>
      <c r="I89" s="13">
        <v>321</v>
      </c>
      <c r="J89" s="13">
        <f>[7]ИТОГО!J9</f>
        <v>0</v>
      </c>
      <c r="K89" s="13">
        <f>[7]ИТОГО!K9</f>
        <v>0</v>
      </c>
      <c r="L89" s="13">
        <f>[7]ИТОГО!L9</f>
        <v>0</v>
      </c>
      <c r="M89" s="13">
        <f>[7]ИТОГО!M9</f>
        <v>0</v>
      </c>
      <c r="N89" s="13">
        <f>[7]ИТОГО!N9</f>
        <v>0</v>
      </c>
      <c r="O89" s="13">
        <f>[7]ИТОГО!O9</f>
        <v>0</v>
      </c>
      <c r="P89" s="13">
        <f>[7]ИТОГО!P9</f>
        <v>0</v>
      </c>
      <c r="Q89" s="13">
        <f>[7]ИТОГО!Q9</f>
        <v>0</v>
      </c>
      <c r="R89" s="13">
        <f>[7]ИТОГО!R9</f>
        <v>0</v>
      </c>
      <c r="S89" s="13">
        <f>[7]ИТОГО!S9</f>
        <v>0</v>
      </c>
      <c r="T89" s="13">
        <f>[7]ИТОГО!T9</f>
        <v>0</v>
      </c>
      <c r="U89" s="13">
        <f>[7]ИТОГО!U9</f>
        <v>0</v>
      </c>
      <c r="V89" s="13">
        <f>[7]ИТОГО!V9</f>
        <v>0</v>
      </c>
    </row>
    <row r="90" spans="2:22" ht="16.149999999999999" customHeight="1" thickBot="1">
      <c r="B90" s="123"/>
      <c r="C90" s="111"/>
      <c r="D90" s="87" t="str">
        <f>[7]ИТОГО!D10</f>
        <v>СДАЛ</v>
      </c>
      <c r="E90" s="88"/>
      <c r="F90" s="14">
        <v>299</v>
      </c>
      <c r="G90" s="13">
        <v>0</v>
      </c>
      <c r="H90" s="13">
        <v>0</v>
      </c>
      <c r="I90" s="13">
        <v>299</v>
      </c>
      <c r="J90" s="13">
        <f>[7]ИТОГО!J10</f>
        <v>0</v>
      </c>
      <c r="K90" s="13">
        <f>[7]ИТОГО!K10</f>
        <v>0</v>
      </c>
      <c r="L90" s="13">
        <f>[7]ИТОГО!L10</f>
        <v>0</v>
      </c>
      <c r="M90" s="13">
        <f>[7]ИТОГО!M10</f>
        <v>0</v>
      </c>
      <c r="N90" s="13">
        <f>[7]ИТОГО!N10</f>
        <v>0</v>
      </c>
      <c r="O90" s="13">
        <f>[7]ИТОГО!O10</f>
        <v>0</v>
      </c>
      <c r="P90" s="13">
        <f>[7]ИТОГО!P10</f>
        <v>0</v>
      </c>
      <c r="Q90" s="13">
        <f>[7]ИТОГО!Q10</f>
        <v>0</v>
      </c>
      <c r="R90" s="13">
        <f>[7]ИТОГО!R10</f>
        <v>0</v>
      </c>
      <c r="S90" s="13">
        <f>[7]ИТОГО!S10</f>
        <v>0</v>
      </c>
      <c r="T90" s="13">
        <f>[7]ИТОГО!T10</f>
        <v>0</v>
      </c>
      <c r="U90" s="13">
        <f>[7]ИТОГО!U10</f>
        <v>0</v>
      </c>
      <c r="V90" s="13">
        <f>[7]ИТОГО!V10</f>
        <v>0</v>
      </c>
    </row>
    <row r="91" spans="2:22" ht="16.149999999999999" customHeight="1" thickBot="1">
      <c r="B91" s="123"/>
      <c r="C91" s="111"/>
      <c r="D91" s="15" t="str">
        <f>[7]ИТОГО!D11</f>
        <v>Из них</v>
      </c>
      <c r="E91" s="15" t="str">
        <f>[7]ИТОГО!E11</f>
        <v>сданных с 1 раза (%)</v>
      </c>
      <c r="F91" s="16">
        <v>93.15</v>
      </c>
      <c r="G91" s="16"/>
      <c r="H91" s="16"/>
      <c r="I91" s="16">
        <v>93.15</v>
      </c>
      <c r="J91" s="16" t="str">
        <f>[7]ИТОГО!J11</f>
        <v/>
      </c>
      <c r="K91" s="16" t="str">
        <f>[7]ИТОГО!K11</f>
        <v/>
      </c>
      <c r="L91" s="16" t="str">
        <f>[7]ИТОГО!L11</f>
        <v/>
      </c>
      <c r="M91" s="16" t="str">
        <f>[7]ИТОГО!M11</f>
        <v/>
      </c>
      <c r="N91" s="16" t="str">
        <f>[7]ИТОГО!N11</f>
        <v/>
      </c>
      <c r="O91" s="16" t="str">
        <f>[7]ИТОГО!O11</f>
        <v/>
      </c>
      <c r="P91" s="16" t="str">
        <f>[7]ИТОГО!P11</f>
        <v/>
      </c>
      <c r="Q91" s="16" t="str">
        <f>[7]ИТОГО!Q11</f>
        <v/>
      </c>
      <c r="R91" s="16" t="str">
        <f>[7]ИТОГО!R11</f>
        <v/>
      </c>
      <c r="S91" s="16" t="str">
        <f>[7]ИТОГО!S11</f>
        <v/>
      </c>
      <c r="T91" s="16" t="str">
        <f>[7]ИТОГО!T11</f>
        <v/>
      </c>
      <c r="U91" s="16" t="str">
        <f>[7]ИТОГО!U11</f>
        <v/>
      </c>
      <c r="V91" s="16" t="str">
        <f>[7]ИТОГО!V11</f>
        <v/>
      </c>
    </row>
    <row r="92" spans="2:22" ht="16.149999999999999" customHeight="1" thickBot="1">
      <c r="B92" s="123"/>
      <c r="C92" s="111"/>
      <c r="D92" s="75" t="str">
        <f>[7]ИТОГО!D12</f>
        <v>Количество проведенных экзаменов по первоначальным навыкам управления транспортным средством</v>
      </c>
      <c r="E92" s="76"/>
      <c r="F92" s="14">
        <v>74</v>
      </c>
      <c r="G92" s="13">
        <v>0</v>
      </c>
      <c r="H92" s="13">
        <v>0</v>
      </c>
      <c r="I92" s="13">
        <v>74</v>
      </c>
      <c r="J92" s="13">
        <f>[7]ИТОГО!J12</f>
        <v>0</v>
      </c>
      <c r="K92" s="13">
        <f>[7]ИТОГО!K12</f>
        <v>0</v>
      </c>
      <c r="L92" s="13">
        <f>[7]ИТОГО!L12</f>
        <v>0</v>
      </c>
      <c r="M92" s="13">
        <f>[7]ИТОГО!M12</f>
        <v>0</v>
      </c>
      <c r="N92" s="13">
        <f>[7]ИТОГО!N12</f>
        <v>0</v>
      </c>
      <c r="O92" s="13">
        <f>[7]ИТОГО!O12</f>
        <v>0</v>
      </c>
      <c r="P92" s="13">
        <f>[7]ИТОГО!P12</f>
        <v>0</v>
      </c>
      <c r="Q92" s="13">
        <f>[7]ИТОГО!Q12</f>
        <v>0</v>
      </c>
      <c r="R92" s="13">
        <f>[7]ИТОГО!R12</f>
        <v>0</v>
      </c>
      <c r="S92" s="13">
        <f>[7]ИТОГО!S12</f>
        <v>0</v>
      </c>
      <c r="T92" s="13">
        <f>[7]ИТОГО!T12</f>
        <v>0</v>
      </c>
      <c r="U92" s="13">
        <f>[7]ИТОГО!U12</f>
        <v>0</v>
      </c>
      <c r="V92" s="13">
        <f>[7]ИТОГО!V12</f>
        <v>0</v>
      </c>
    </row>
    <row r="93" spans="2:22" ht="16.149999999999999" customHeight="1" thickBot="1">
      <c r="B93" s="123"/>
      <c r="C93" s="111"/>
      <c r="D93" s="87" t="str">
        <f>[7]ИТОГО!D13</f>
        <v>СДАЛ</v>
      </c>
      <c r="E93" s="88"/>
      <c r="F93" s="14">
        <v>45</v>
      </c>
      <c r="G93" s="13">
        <v>0</v>
      </c>
      <c r="H93" s="13">
        <v>0</v>
      </c>
      <c r="I93" s="13">
        <v>45</v>
      </c>
      <c r="J93" s="13">
        <f>[7]ИТОГО!J13</f>
        <v>0</v>
      </c>
      <c r="K93" s="13">
        <f>[7]ИТОГО!K13</f>
        <v>0</v>
      </c>
      <c r="L93" s="13">
        <f>[7]ИТОГО!L13</f>
        <v>0</v>
      </c>
      <c r="M93" s="13">
        <f>[7]ИТОГО!M13</f>
        <v>0</v>
      </c>
      <c r="N93" s="13">
        <f>[7]ИТОГО!N13</f>
        <v>0</v>
      </c>
      <c r="O93" s="13">
        <f>[7]ИТОГО!O13</f>
        <v>0</v>
      </c>
      <c r="P93" s="13">
        <f>[7]ИТОГО!P13</f>
        <v>0</v>
      </c>
      <c r="Q93" s="13">
        <f>[7]ИТОГО!Q13</f>
        <v>0</v>
      </c>
      <c r="R93" s="13">
        <f>[7]ИТОГО!R13</f>
        <v>0</v>
      </c>
      <c r="S93" s="13">
        <f>[7]ИТОГО!S13</f>
        <v>0</v>
      </c>
      <c r="T93" s="13">
        <f>[7]ИТОГО!T13</f>
        <v>0</v>
      </c>
      <c r="U93" s="13">
        <f>[7]ИТОГО!U13</f>
        <v>0</v>
      </c>
      <c r="V93" s="13">
        <f>[7]ИТОГО!V13</f>
        <v>0</v>
      </c>
    </row>
    <row r="94" spans="2:22" ht="16.149999999999999" customHeight="1" thickBot="1">
      <c r="B94" s="123"/>
      <c r="C94" s="111"/>
      <c r="D94" s="15" t="str">
        <f>[7]ИТОГО!D14</f>
        <v>Из них</v>
      </c>
      <c r="E94" s="61" t="str">
        <f>[7]ИТОГО!E14</f>
        <v>сданных с 1 раза (%)</v>
      </c>
      <c r="F94" s="16">
        <v>60.81</v>
      </c>
      <c r="G94" s="16"/>
      <c r="H94" s="16"/>
      <c r="I94" s="16">
        <v>60.81</v>
      </c>
      <c r="J94" s="16" t="str">
        <f>[7]ИТОГО!J14</f>
        <v/>
      </c>
      <c r="K94" s="16" t="str">
        <f>[7]ИТОГО!K14</f>
        <v/>
      </c>
      <c r="L94" s="16" t="str">
        <f>[7]ИТОГО!L14</f>
        <v/>
      </c>
      <c r="M94" s="16" t="str">
        <f>[7]ИТОГО!M14</f>
        <v/>
      </c>
      <c r="N94" s="16" t="str">
        <f>[7]ИТОГО!N14</f>
        <v/>
      </c>
      <c r="O94" s="16" t="str">
        <f>[7]ИТОГО!O14</f>
        <v/>
      </c>
      <c r="P94" s="16" t="str">
        <f>[7]ИТОГО!P14</f>
        <v/>
      </c>
      <c r="Q94" s="16" t="str">
        <f>[7]ИТОГО!Q14</f>
        <v/>
      </c>
      <c r="R94" s="16" t="str">
        <f>[7]ИТОГО!R14</f>
        <v/>
      </c>
      <c r="S94" s="16" t="str">
        <f>[7]ИТОГО!S14</f>
        <v/>
      </c>
      <c r="T94" s="16" t="str">
        <f>[7]ИТОГО!T14</f>
        <v/>
      </c>
      <c r="U94" s="16" t="str">
        <f>[7]ИТОГО!U14</f>
        <v/>
      </c>
      <c r="V94" s="16" t="str">
        <f>[7]ИТОГО!V14</f>
        <v/>
      </c>
    </row>
    <row r="95" spans="2:22" ht="16.149999999999999" customHeight="1" thickBot="1">
      <c r="B95" s="123"/>
      <c r="C95" s="111"/>
      <c r="D95" s="75" t="str">
        <f>[7]ИТОГО!D15</f>
        <v>Количество проведенных экзаменов по управлению транспортным средством в условиях дорожного движения</v>
      </c>
      <c r="E95" s="76"/>
      <c r="F95" s="14">
        <v>268</v>
      </c>
      <c r="G95" s="13">
        <v>0</v>
      </c>
      <c r="H95" s="13">
        <v>0</v>
      </c>
      <c r="I95" s="13">
        <v>268</v>
      </c>
      <c r="J95" s="13">
        <f>[7]ИТОГО!J15</f>
        <v>0</v>
      </c>
      <c r="K95" s="13">
        <f>[7]ИТОГО!K15</f>
        <v>0</v>
      </c>
      <c r="L95" s="13">
        <f>[7]ИТОГО!L15</f>
        <v>0</v>
      </c>
      <c r="M95" s="13">
        <f>[7]ИТОГО!M15</f>
        <v>0</v>
      </c>
      <c r="N95" s="13">
        <f>[7]ИТОГО!N15</f>
        <v>0</v>
      </c>
      <c r="O95" s="13">
        <f>[7]ИТОГО!O15</f>
        <v>0</v>
      </c>
      <c r="P95" s="13">
        <f>[7]ИТОГО!P15</f>
        <v>0</v>
      </c>
      <c r="Q95" s="13">
        <f>[7]ИТОГО!Q15</f>
        <v>0</v>
      </c>
      <c r="R95" s="13">
        <f>[7]ИТОГО!R15</f>
        <v>0</v>
      </c>
      <c r="S95" s="13">
        <f>[7]ИТОГО!S15</f>
        <v>0</v>
      </c>
      <c r="T95" s="13">
        <f>[7]ИТОГО!T15</f>
        <v>0</v>
      </c>
      <c r="U95" s="13">
        <f>[7]ИТОГО!U15</f>
        <v>0</v>
      </c>
      <c r="V95" s="13">
        <f>[7]ИТОГО!V15</f>
        <v>0</v>
      </c>
    </row>
    <row r="96" spans="2:22" ht="16.149999999999999" customHeight="1" thickBot="1">
      <c r="B96" s="123"/>
      <c r="C96" s="111"/>
      <c r="D96" s="87" t="str">
        <f>[7]ИТОГО!D16</f>
        <v>СДАЛ</v>
      </c>
      <c r="E96" s="88"/>
      <c r="F96" s="14">
        <v>191</v>
      </c>
      <c r="G96" s="13">
        <v>0</v>
      </c>
      <c r="H96" s="13">
        <v>0</v>
      </c>
      <c r="I96" s="13">
        <v>191</v>
      </c>
      <c r="J96" s="13">
        <f>[7]ИТОГО!J16</f>
        <v>0</v>
      </c>
      <c r="K96" s="13">
        <f>[7]ИТОГО!K16</f>
        <v>0</v>
      </c>
      <c r="L96" s="13">
        <f>[7]ИТОГО!L16</f>
        <v>0</v>
      </c>
      <c r="M96" s="13">
        <f>[7]ИТОГО!M16</f>
        <v>0</v>
      </c>
      <c r="N96" s="13">
        <f>[7]ИТОГО!N16</f>
        <v>0</v>
      </c>
      <c r="O96" s="13">
        <f>[7]ИТОГО!O16</f>
        <v>0</v>
      </c>
      <c r="P96" s="13">
        <f>[7]ИТОГО!P16</f>
        <v>0</v>
      </c>
      <c r="Q96" s="13">
        <f>[7]ИТОГО!Q16</f>
        <v>0</v>
      </c>
      <c r="R96" s="13">
        <f>[7]ИТОГО!R16</f>
        <v>0</v>
      </c>
      <c r="S96" s="13">
        <f>[7]ИТОГО!S16</f>
        <v>0</v>
      </c>
      <c r="T96" s="13">
        <f>[7]ИТОГО!T16</f>
        <v>0</v>
      </c>
      <c r="U96" s="13">
        <f>[7]ИТОГО!U16</f>
        <v>0</v>
      </c>
      <c r="V96" s="13">
        <f>[7]ИТОГО!V16</f>
        <v>0</v>
      </c>
    </row>
    <row r="97" spans="2:22" ht="16.899999999999999" customHeight="1" thickBot="1">
      <c r="B97" s="124"/>
      <c r="C97" s="112"/>
      <c r="D97" s="15" t="str">
        <f>[7]ИТОГО!D17</f>
        <v>Из них</v>
      </c>
      <c r="E97" s="17" t="str">
        <f>[7]ИТОГО!E17</f>
        <v>сданных с 1 раза (%)</v>
      </c>
      <c r="F97" s="16">
        <v>71.27</v>
      </c>
      <c r="G97" s="16"/>
      <c r="H97" s="16"/>
      <c r="I97" s="16">
        <v>71.27</v>
      </c>
      <c r="J97" s="16" t="str">
        <f>[7]ИТОГО!J17</f>
        <v/>
      </c>
      <c r="K97" s="16" t="str">
        <f>[7]ИТОГО!K17</f>
        <v/>
      </c>
      <c r="L97" s="16" t="str">
        <f>[7]ИТОГО!L17</f>
        <v/>
      </c>
      <c r="M97" s="16" t="str">
        <f>[7]ИТОГО!M17</f>
        <v/>
      </c>
      <c r="N97" s="16" t="str">
        <f>[7]ИТОГО!N17</f>
        <v/>
      </c>
      <c r="O97" s="16" t="str">
        <f>[7]ИТОГО!O17</f>
        <v/>
      </c>
      <c r="P97" s="16" t="str">
        <f>[7]ИТОГО!P17</f>
        <v/>
      </c>
      <c r="Q97" s="16" t="str">
        <f>[7]ИТОГО!Q17</f>
        <v/>
      </c>
      <c r="R97" s="16" t="str">
        <f>[7]ИТОГО!R17</f>
        <v/>
      </c>
      <c r="S97" s="16" t="str">
        <f>[7]ИТОГО!S17</f>
        <v/>
      </c>
      <c r="T97" s="16" t="str">
        <f>[7]ИТОГО!T17</f>
        <v/>
      </c>
      <c r="U97" s="16" t="str">
        <f>[7]ИТОГО!U17</f>
        <v/>
      </c>
      <c r="V97" s="16" t="str">
        <f>[7]ИТОГО!V17</f>
        <v/>
      </c>
    </row>
    <row r="98" spans="2:22" ht="16.5" thickBot="1">
      <c r="B98" s="12">
        <f>[7]ИТОГО!B18</f>
        <v>0</v>
      </c>
      <c r="C98" s="13">
        <f>[7]ИТОГО!C18</f>
        <v>0</v>
      </c>
      <c r="D98" s="75">
        <f>[7]ИТОГО!D18</f>
        <v>0</v>
      </c>
      <c r="E98" s="76"/>
      <c r="F98" s="18">
        <v>59.5</v>
      </c>
      <c r="G98" s="18"/>
      <c r="H98" s="18"/>
      <c r="I98" s="18">
        <v>59.5</v>
      </c>
      <c r="J98" s="18" t="str">
        <f>[7]ИТОГО!J18</f>
        <v/>
      </c>
      <c r="K98" s="18" t="str">
        <f>[7]ИТОГО!K18</f>
        <v/>
      </c>
      <c r="L98" s="18" t="str">
        <f>[7]ИТОГО!L18</f>
        <v/>
      </c>
      <c r="M98" s="18" t="str">
        <f>[7]ИТОГО!M18</f>
        <v/>
      </c>
      <c r="N98" s="18" t="str">
        <f>[7]ИТОГО!N18</f>
        <v/>
      </c>
      <c r="O98" s="18" t="str">
        <f>[7]ИТОГО!O18</f>
        <v/>
      </c>
      <c r="P98" s="18" t="str">
        <f>[7]ИТОГО!P18</f>
        <v/>
      </c>
      <c r="Q98" s="18" t="str">
        <f>[7]ИТОГО!Q18</f>
        <v/>
      </c>
      <c r="R98" s="18" t="str">
        <f>[7]ИТОГО!R18</f>
        <v/>
      </c>
      <c r="S98" s="18" t="str">
        <f>[7]ИТОГО!S18</f>
        <v/>
      </c>
      <c r="T98" s="18" t="str">
        <f>[7]ИТОГО!T18</f>
        <v/>
      </c>
      <c r="U98" s="18" t="str">
        <f>[7]ИТОГО!U18</f>
        <v/>
      </c>
      <c r="V98" s="18" t="str">
        <f>[7]ИТОГО!V18</f>
        <v/>
      </c>
    </row>
    <row r="102" spans="2:22" ht="15" customHeight="1">
      <c r="B102" s="10">
        <f>[8]ИТОГО!B2</f>
        <v>0</v>
      </c>
      <c r="C102" s="10">
        <f>[8]ИТОГО!C2</f>
        <v>0</v>
      </c>
      <c r="D102" s="10">
        <f>[8]ИТОГО!D2</f>
        <v>0</v>
      </c>
      <c r="E102" s="125" t="str">
        <f>[8]ИТОГО!E2</f>
        <v>ВОА</v>
      </c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0">
        <f>[8]ИТОГО!S2</f>
        <v>0</v>
      </c>
      <c r="T102" s="10">
        <f>[8]ИТОГО!T2</f>
        <v>0</v>
      </c>
      <c r="U102" s="10">
        <f>[8]ИТОГО!U2</f>
        <v>0</v>
      </c>
      <c r="V102" s="10">
        <f>[8]ИТОГО!V2</f>
        <v>0</v>
      </c>
    </row>
    <row r="103" spans="2:22" ht="15" customHeight="1">
      <c r="B103" s="10">
        <f>[8]ИТОГО!B3</f>
        <v>0</v>
      </c>
      <c r="C103" s="10">
        <f>[8]ИТОГО!C3</f>
        <v>0</v>
      </c>
      <c r="D103" s="10">
        <f>[8]ИТОГО!D3</f>
        <v>0</v>
      </c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0">
        <f>[8]ИТОГО!S3</f>
        <v>0</v>
      </c>
      <c r="T103" s="10">
        <f>[8]ИТОГО!T3</f>
        <v>0</v>
      </c>
      <c r="U103" s="10">
        <f>[8]ИТОГО!U3</f>
        <v>0</v>
      </c>
      <c r="V103" s="10">
        <f>[8]ИТОГО!V3</f>
        <v>0</v>
      </c>
    </row>
    <row r="104" spans="2:22" ht="15" customHeight="1">
      <c r="B104" s="10">
        <f>[8]ИТОГО!B4</f>
        <v>0</v>
      </c>
      <c r="C104" s="10">
        <f>[8]ИТОГО!C4</f>
        <v>0</v>
      </c>
      <c r="D104" s="10">
        <f>[8]ИТОГО!D4</f>
        <v>0</v>
      </c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0">
        <f>[8]ИТОГО!S4</f>
        <v>0</v>
      </c>
      <c r="T104" s="10">
        <f>[8]ИТОГО!T4</f>
        <v>0</v>
      </c>
      <c r="U104" s="10">
        <f>[8]ИТОГО!U4</f>
        <v>0</v>
      </c>
      <c r="V104" s="10">
        <f>[8]ИТОГО!V4</f>
        <v>0</v>
      </c>
    </row>
    <row r="105" spans="2:22" ht="15.75" thickBot="1">
      <c r="B105" s="10">
        <f>[8]ИТОГО!B5</f>
        <v>0</v>
      </c>
      <c r="C105" s="10">
        <f>[8]ИТОГО!C5</f>
        <v>0</v>
      </c>
      <c r="D105" s="10">
        <f>[8]ИТОГО!D5</f>
        <v>0</v>
      </c>
      <c r="E105" s="10">
        <f>[8]ИТОГО!E5</f>
        <v>0</v>
      </c>
      <c r="F105" s="10">
        <f>[8]ИТОГО!F5</f>
        <v>0</v>
      </c>
      <c r="G105" s="10">
        <f>[8]ИТОГО!G5</f>
        <v>0</v>
      </c>
      <c r="H105" s="10">
        <f>[8]ИТОГО!H5</f>
        <v>0</v>
      </c>
      <c r="I105" s="10">
        <f>[8]ИТОГО!I5</f>
        <v>0</v>
      </c>
      <c r="J105" s="10">
        <f>[8]ИТОГО!J5</f>
        <v>0</v>
      </c>
      <c r="K105" s="10">
        <f>[8]ИТОГО!K5</f>
        <v>0</v>
      </c>
      <c r="L105" s="10">
        <f>[8]ИТОГО!L5</f>
        <v>0</v>
      </c>
      <c r="M105" s="10">
        <f>[8]ИТОГО!M5</f>
        <v>0</v>
      </c>
      <c r="N105" s="10">
        <f>[8]ИТОГО!N5</f>
        <v>0</v>
      </c>
      <c r="O105" s="10">
        <f>[8]ИТОГО!O5</f>
        <v>0</v>
      </c>
      <c r="P105" s="10">
        <f>[8]ИТОГО!P5</f>
        <v>0</v>
      </c>
      <c r="Q105" s="10">
        <f>[8]ИТОГО!Q5</f>
        <v>0</v>
      </c>
      <c r="R105" s="10">
        <f>[8]ИТОГО!R5</f>
        <v>0</v>
      </c>
      <c r="S105" s="10">
        <f>[8]ИТОГО!S5</f>
        <v>0</v>
      </c>
      <c r="T105" s="10">
        <f>[8]ИТОГО!T5</f>
        <v>0</v>
      </c>
      <c r="U105" s="10">
        <f>[8]ИТОГО!U5</f>
        <v>0</v>
      </c>
      <c r="V105" s="10">
        <f>[8]ИТОГО!V5</f>
        <v>0</v>
      </c>
    </row>
    <row r="106" spans="2:22" ht="21" customHeight="1" thickBot="1">
      <c r="B106" s="78" t="str">
        <f>[8]ИТОГО!B6</f>
        <v>Дата</v>
      </c>
      <c r="C106" s="78" t="str">
        <f>[8]ИТОГО!C6</f>
        <v>Наименование организации, осуществляющей образовательную деятельность, адрес местонахождения</v>
      </c>
      <c r="D106" s="80" t="str">
        <f>[8]ИТОГО!D6</f>
        <v>Наименование экзаменов на право управления транспортными средствами</v>
      </c>
      <c r="E106" s="81"/>
      <c r="F106" s="84" t="str">
        <f>[8]ИТОГО!F6</f>
        <v>Количество проведенных экзаменов на право управления транспортными средствами соответствующих категорий и подкатегорий транспортных средств</v>
      </c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6"/>
    </row>
    <row r="107" spans="2:22" ht="15.75" customHeight="1" thickBot="1">
      <c r="B107" s="79"/>
      <c r="C107" s="79"/>
      <c r="D107" s="82"/>
      <c r="E107" s="83"/>
      <c r="F107" s="11" t="str">
        <f>[8]ИТОГО!F7</f>
        <v>Всего</v>
      </c>
      <c r="G107" s="11" t="str">
        <f>[8]ИТОГО!G7</f>
        <v>А</v>
      </c>
      <c r="H107" s="11" t="str">
        <f>[8]ИТОГО!H7</f>
        <v>А1</v>
      </c>
      <c r="I107" s="11" t="str">
        <f>[8]ИТОГО!I7</f>
        <v>В</v>
      </c>
      <c r="J107" s="11" t="str">
        <f>[8]ИТОГО!J7</f>
        <v>В1</v>
      </c>
      <c r="K107" s="11" t="str">
        <f>[8]ИТОГО!K7</f>
        <v>С</v>
      </c>
      <c r="L107" s="11" t="str">
        <f>[8]ИТОГО!L7</f>
        <v>С1</v>
      </c>
      <c r="M107" s="11" t="str">
        <f>[8]ИТОГО!M7</f>
        <v>D</v>
      </c>
      <c r="N107" s="11" t="str">
        <f>[8]ИТОГО!N7</f>
        <v>D1</v>
      </c>
      <c r="O107" s="11" t="str">
        <f>[8]ИТОГО!O7</f>
        <v>BE</v>
      </c>
      <c r="P107" s="11" t="str">
        <f>[8]ИТОГО!P7</f>
        <v>СЕ</v>
      </c>
      <c r="Q107" s="11" t="str">
        <f>[8]ИТОГО!Q7</f>
        <v>С1Е</v>
      </c>
      <c r="R107" s="11" t="str">
        <f>[8]ИТОГО!R7</f>
        <v>DE</v>
      </c>
      <c r="S107" s="11" t="str">
        <f>[8]ИТОГО!S7</f>
        <v>D1E</v>
      </c>
      <c r="T107" s="11" t="str">
        <f>[8]ИТОГО!T7</f>
        <v>Tm</v>
      </c>
      <c r="U107" s="11" t="str">
        <f>[8]ИТОГО!U7</f>
        <v>Tb</v>
      </c>
      <c r="V107" s="11" t="str">
        <f>[8]ИТОГО!V7</f>
        <v>М</v>
      </c>
    </row>
    <row r="108" spans="2:22" ht="15.75" thickBot="1">
      <c r="B108" s="32">
        <f>[8]ИТОГО!B8</f>
        <v>1</v>
      </c>
      <c r="C108" s="13">
        <f>[8]ИТОГО!C8</f>
        <v>2</v>
      </c>
      <c r="D108" s="87">
        <f>[8]ИТОГО!D8</f>
        <v>3</v>
      </c>
      <c r="E108" s="88"/>
      <c r="F108" s="13">
        <f>[8]ИТОГО!F8</f>
        <v>4</v>
      </c>
      <c r="G108" s="13">
        <f>[8]ИТОГО!G8</f>
        <v>5</v>
      </c>
      <c r="H108" s="13">
        <f>[8]ИТОГО!H8</f>
        <v>6</v>
      </c>
      <c r="I108" s="13">
        <f>[8]ИТОГО!I8</f>
        <v>7</v>
      </c>
      <c r="J108" s="13">
        <f>[8]ИТОГО!J8</f>
        <v>8</v>
      </c>
      <c r="K108" s="13">
        <f>[8]ИТОГО!K8</f>
        <v>9</v>
      </c>
      <c r="L108" s="13">
        <f>[8]ИТОГО!L8</f>
        <v>10</v>
      </c>
      <c r="M108" s="13">
        <f>[8]ИТОГО!M8</f>
        <v>11</v>
      </c>
      <c r="N108" s="13">
        <f>[8]ИТОГО!N8</f>
        <v>12</v>
      </c>
      <c r="O108" s="13">
        <f>[8]ИТОГО!O8</f>
        <v>13</v>
      </c>
      <c r="P108" s="13">
        <f>[8]ИТОГО!P8</f>
        <v>14</v>
      </c>
      <c r="Q108" s="13">
        <f>[8]ИТОГО!Q8</f>
        <v>15</v>
      </c>
      <c r="R108" s="13">
        <f>[8]ИТОГО!R8</f>
        <v>16</v>
      </c>
      <c r="S108" s="13">
        <f>[8]ИТОГО!S8</f>
        <v>17</v>
      </c>
      <c r="T108" s="13">
        <f>[8]ИТОГО!T8</f>
        <v>18</v>
      </c>
      <c r="U108" s="13">
        <f>[8]ИТОГО!U8</f>
        <v>19</v>
      </c>
      <c r="V108" s="13">
        <f>[8]ИТОГО!V8</f>
        <v>20</v>
      </c>
    </row>
    <row r="109" spans="2:22" ht="16.5" customHeight="1" thickBot="1">
      <c r="B109" s="122" t="str">
        <f>[8]ИТОГО!B9</f>
        <v>ИТОГО ЗА ГОД</v>
      </c>
      <c r="C109" s="121" t="str">
        <f>[8]ИТОГО!C9</f>
        <v>Курское областное отделение общественной организации "ВОА", г. Курск</v>
      </c>
      <c r="D109" s="75" t="str">
        <f>[8]ИТОГО!D9</f>
        <v>Количество проведенных теоретических экзаменов</v>
      </c>
      <c r="E109" s="76"/>
      <c r="F109" s="14">
        <v>57</v>
      </c>
      <c r="G109" s="13">
        <v>0</v>
      </c>
      <c r="H109" s="13">
        <v>0</v>
      </c>
      <c r="I109" s="14">
        <v>57</v>
      </c>
      <c r="J109" s="13">
        <f>[8]ИТОГО!J9</f>
        <v>0</v>
      </c>
      <c r="K109" s="13">
        <f>[8]ИТОГО!K9</f>
        <v>0</v>
      </c>
      <c r="L109" s="13">
        <f>[8]ИТОГО!L9</f>
        <v>0</v>
      </c>
      <c r="M109" s="13">
        <f>[8]ИТОГО!M9</f>
        <v>0</v>
      </c>
      <c r="N109" s="13">
        <f>[8]ИТОГО!N9</f>
        <v>0</v>
      </c>
      <c r="O109" s="13">
        <f>[8]ИТОГО!O9</f>
        <v>0</v>
      </c>
      <c r="P109" s="13">
        <f>[8]ИТОГО!P9</f>
        <v>0</v>
      </c>
      <c r="Q109" s="13">
        <f>[8]ИТОГО!Q9</f>
        <v>0</v>
      </c>
      <c r="R109" s="13">
        <f>[8]ИТОГО!R9</f>
        <v>0</v>
      </c>
      <c r="S109" s="13">
        <f>[8]ИТОГО!S9</f>
        <v>0</v>
      </c>
      <c r="T109" s="13">
        <f>[8]ИТОГО!T9</f>
        <v>0</v>
      </c>
      <c r="U109" s="13">
        <f>[8]ИТОГО!U9</f>
        <v>0</v>
      </c>
      <c r="V109" s="13">
        <f>[8]ИТОГО!V9</f>
        <v>0</v>
      </c>
    </row>
    <row r="110" spans="2:22" ht="16.5" thickBot="1">
      <c r="B110" s="123"/>
      <c r="C110" s="99"/>
      <c r="D110" s="87" t="str">
        <f>[8]ИТОГО!D10</f>
        <v>СДАЛ</v>
      </c>
      <c r="E110" s="88"/>
      <c r="F110" s="14">
        <v>43</v>
      </c>
      <c r="G110" s="13">
        <v>0</v>
      </c>
      <c r="H110" s="13">
        <v>0</v>
      </c>
      <c r="I110" s="14">
        <v>43</v>
      </c>
      <c r="J110" s="13">
        <f>[8]ИТОГО!J10</f>
        <v>0</v>
      </c>
      <c r="K110" s="13">
        <f>[8]ИТОГО!K10</f>
        <v>0</v>
      </c>
      <c r="L110" s="13">
        <f>[8]ИТОГО!L10</f>
        <v>0</v>
      </c>
      <c r="M110" s="13">
        <f>[8]ИТОГО!M10</f>
        <v>0</v>
      </c>
      <c r="N110" s="13">
        <f>[8]ИТОГО!N10</f>
        <v>0</v>
      </c>
      <c r="O110" s="13">
        <f>[8]ИТОГО!O10</f>
        <v>0</v>
      </c>
      <c r="P110" s="13">
        <f>[8]ИТОГО!P10</f>
        <v>0</v>
      </c>
      <c r="Q110" s="13">
        <f>[8]ИТОГО!Q10</f>
        <v>0</v>
      </c>
      <c r="R110" s="13">
        <f>[8]ИТОГО!R10</f>
        <v>0</v>
      </c>
      <c r="S110" s="13">
        <f>[8]ИТОГО!S10</f>
        <v>0</v>
      </c>
      <c r="T110" s="13">
        <f>[8]ИТОГО!T10</f>
        <v>0</v>
      </c>
      <c r="U110" s="13">
        <f>[8]ИТОГО!U10</f>
        <v>0</v>
      </c>
      <c r="V110" s="13">
        <f>[8]ИТОГО!V10</f>
        <v>0</v>
      </c>
    </row>
    <row r="111" spans="2:22" ht="26.25" thickBot="1">
      <c r="B111" s="123"/>
      <c r="C111" s="99"/>
      <c r="D111" s="15" t="str">
        <f>[8]ИТОГО!D11</f>
        <v>Из них</v>
      </c>
      <c r="E111" s="15" t="str">
        <f>[8]ИТОГО!E11</f>
        <v>сданных с 1 раза (%)</v>
      </c>
      <c r="F111" s="16">
        <v>75.44</v>
      </c>
      <c r="G111" s="16"/>
      <c r="H111" s="16"/>
      <c r="I111" s="16">
        <v>75.44</v>
      </c>
      <c r="J111" s="16" t="str">
        <f>[8]ИТОГО!J11</f>
        <v/>
      </c>
      <c r="K111" s="16" t="str">
        <f>[8]ИТОГО!K11</f>
        <v/>
      </c>
      <c r="L111" s="16" t="str">
        <f>[8]ИТОГО!L11</f>
        <v/>
      </c>
      <c r="M111" s="16" t="str">
        <f>[8]ИТОГО!M11</f>
        <v/>
      </c>
      <c r="N111" s="16" t="str">
        <f>[8]ИТОГО!N11</f>
        <v/>
      </c>
      <c r="O111" s="16" t="str">
        <f>[8]ИТОГО!O11</f>
        <v/>
      </c>
      <c r="P111" s="16" t="str">
        <f>[8]ИТОГО!P11</f>
        <v/>
      </c>
      <c r="Q111" s="16" t="str">
        <f>[8]ИТОГО!Q11</f>
        <v/>
      </c>
      <c r="R111" s="16" t="str">
        <f>[8]ИТОГО!R11</f>
        <v/>
      </c>
      <c r="S111" s="16" t="str">
        <f>[8]ИТОГО!S11</f>
        <v/>
      </c>
      <c r="T111" s="16" t="str">
        <f>[8]ИТОГО!T11</f>
        <v/>
      </c>
      <c r="U111" s="16" t="str">
        <f>[8]ИТОГО!U11</f>
        <v/>
      </c>
      <c r="V111" s="16" t="str">
        <f>[8]ИТОГО!V11</f>
        <v/>
      </c>
    </row>
    <row r="112" spans="2:22" ht="16.5" customHeight="1" thickBot="1">
      <c r="B112" s="123"/>
      <c r="C112" s="99"/>
      <c r="D112" s="75" t="str">
        <f>[8]ИТОГО!D12</f>
        <v>Количество проведенных экзаменов по первоначальным навыкам управления транспортным средством</v>
      </c>
      <c r="E112" s="76"/>
      <c r="F112" s="14">
        <v>25</v>
      </c>
      <c r="G112" s="13">
        <v>0</v>
      </c>
      <c r="H112" s="13">
        <v>0</v>
      </c>
      <c r="I112" s="14">
        <v>25</v>
      </c>
      <c r="J112" s="13">
        <f>[8]ИТОГО!J12</f>
        <v>0</v>
      </c>
      <c r="K112" s="13">
        <f>[8]ИТОГО!K12</f>
        <v>0</v>
      </c>
      <c r="L112" s="13">
        <f>[8]ИТОГО!L12</f>
        <v>0</v>
      </c>
      <c r="M112" s="13">
        <f>[8]ИТОГО!M12</f>
        <v>0</v>
      </c>
      <c r="N112" s="13">
        <f>[8]ИТОГО!N12</f>
        <v>0</v>
      </c>
      <c r="O112" s="13">
        <f>[8]ИТОГО!O12</f>
        <v>0</v>
      </c>
      <c r="P112" s="13">
        <f>[8]ИТОГО!P12</f>
        <v>0</v>
      </c>
      <c r="Q112" s="13">
        <f>[8]ИТОГО!Q12</f>
        <v>0</v>
      </c>
      <c r="R112" s="13">
        <f>[8]ИТОГО!R12</f>
        <v>0</v>
      </c>
      <c r="S112" s="13">
        <f>[8]ИТОГО!S12</f>
        <v>0</v>
      </c>
      <c r="T112" s="13">
        <f>[8]ИТОГО!T12</f>
        <v>0</v>
      </c>
      <c r="U112" s="13">
        <f>[8]ИТОГО!U12</f>
        <v>0</v>
      </c>
      <c r="V112" s="13">
        <f>[8]ИТОГО!V12</f>
        <v>0</v>
      </c>
    </row>
    <row r="113" spans="2:22" ht="16.5" thickBot="1">
      <c r="B113" s="123"/>
      <c r="C113" s="99"/>
      <c r="D113" s="87" t="str">
        <f>[8]ИТОГО!D13</f>
        <v>СДАЛ</v>
      </c>
      <c r="E113" s="88"/>
      <c r="F113" s="14">
        <v>14</v>
      </c>
      <c r="G113" s="13">
        <v>0</v>
      </c>
      <c r="H113" s="13">
        <v>0</v>
      </c>
      <c r="I113" s="14">
        <v>14</v>
      </c>
      <c r="J113" s="13">
        <f>[8]ИТОГО!J13</f>
        <v>0</v>
      </c>
      <c r="K113" s="13">
        <f>[8]ИТОГО!K13</f>
        <v>0</v>
      </c>
      <c r="L113" s="13">
        <f>[8]ИТОГО!L13</f>
        <v>0</v>
      </c>
      <c r="M113" s="13">
        <f>[8]ИТОГО!M13</f>
        <v>0</v>
      </c>
      <c r="N113" s="13">
        <f>[8]ИТОГО!N13</f>
        <v>0</v>
      </c>
      <c r="O113" s="13">
        <f>[8]ИТОГО!O13</f>
        <v>0</v>
      </c>
      <c r="P113" s="13">
        <f>[8]ИТОГО!P13</f>
        <v>0</v>
      </c>
      <c r="Q113" s="13">
        <f>[8]ИТОГО!Q13</f>
        <v>0</v>
      </c>
      <c r="R113" s="13">
        <f>[8]ИТОГО!R13</f>
        <v>0</v>
      </c>
      <c r="S113" s="13">
        <f>[8]ИТОГО!S13</f>
        <v>0</v>
      </c>
      <c r="T113" s="13">
        <f>[8]ИТОГО!T13</f>
        <v>0</v>
      </c>
      <c r="U113" s="13">
        <f>[8]ИТОГО!U13</f>
        <v>0</v>
      </c>
      <c r="V113" s="13">
        <f>[8]ИТОГО!V13</f>
        <v>0</v>
      </c>
    </row>
    <row r="114" spans="2:22" ht="26.25" thickBot="1">
      <c r="B114" s="123"/>
      <c r="C114" s="99"/>
      <c r="D114" s="15" t="str">
        <f>[8]ИТОГО!D14</f>
        <v>Из них</v>
      </c>
      <c r="E114" s="30" t="str">
        <f>[8]ИТОГО!E14</f>
        <v>сданных с 1 раза (%)</v>
      </c>
      <c r="F114" s="16">
        <v>56</v>
      </c>
      <c r="G114" s="16"/>
      <c r="H114" s="16"/>
      <c r="I114" s="16">
        <v>56</v>
      </c>
      <c r="J114" s="16" t="str">
        <f>[8]ИТОГО!J14</f>
        <v/>
      </c>
      <c r="K114" s="16" t="str">
        <f>[8]ИТОГО!K14</f>
        <v/>
      </c>
      <c r="L114" s="16" t="str">
        <f>[8]ИТОГО!L14</f>
        <v/>
      </c>
      <c r="M114" s="16" t="str">
        <f>[8]ИТОГО!M14</f>
        <v/>
      </c>
      <c r="N114" s="16" t="str">
        <f>[8]ИТОГО!N14</f>
        <v/>
      </c>
      <c r="O114" s="16" t="str">
        <f>[8]ИТОГО!O14</f>
        <v/>
      </c>
      <c r="P114" s="16" t="str">
        <f>[8]ИТОГО!P14</f>
        <v/>
      </c>
      <c r="Q114" s="16" t="str">
        <f>[8]ИТОГО!Q14</f>
        <v/>
      </c>
      <c r="R114" s="16" t="str">
        <f>[8]ИТОГО!R14</f>
        <v/>
      </c>
      <c r="S114" s="16" t="str">
        <f>[8]ИТОГО!S14</f>
        <v/>
      </c>
      <c r="T114" s="16" t="str">
        <f>[8]ИТОГО!T14</f>
        <v/>
      </c>
      <c r="U114" s="16" t="str">
        <f>[8]ИТОГО!U14</f>
        <v/>
      </c>
      <c r="V114" s="16" t="str">
        <f>[8]ИТОГО!V14</f>
        <v/>
      </c>
    </row>
    <row r="115" spans="2:22" ht="16.5" customHeight="1" thickBot="1">
      <c r="B115" s="123"/>
      <c r="C115" s="99"/>
      <c r="D115" s="75" t="str">
        <f>[8]ИТОГО!D15</f>
        <v>Количество проведенных экзаменов по управлению транспортным средством в условиях дорожного движения</v>
      </c>
      <c r="E115" s="76"/>
      <c r="F115" s="14">
        <v>14</v>
      </c>
      <c r="G115" s="13">
        <v>0</v>
      </c>
      <c r="H115" s="13">
        <v>0</v>
      </c>
      <c r="I115" s="14">
        <v>14</v>
      </c>
      <c r="J115" s="13">
        <f>[8]ИТОГО!J15</f>
        <v>0</v>
      </c>
      <c r="K115" s="13">
        <f>[8]ИТОГО!K15</f>
        <v>0</v>
      </c>
      <c r="L115" s="13">
        <f>[8]ИТОГО!L15</f>
        <v>0</v>
      </c>
      <c r="M115" s="13">
        <f>[8]ИТОГО!M15</f>
        <v>0</v>
      </c>
      <c r="N115" s="13">
        <f>[8]ИТОГО!N15</f>
        <v>0</v>
      </c>
      <c r="O115" s="13">
        <f>[8]ИТОГО!O15</f>
        <v>0</v>
      </c>
      <c r="P115" s="13">
        <f>[8]ИТОГО!P15</f>
        <v>0</v>
      </c>
      <c r="Q115" s="13">
        <f>[8]ИТОГО!Q15</f>
        <v>0</v>
      </c>
      <c r="R115" s="13">
        <f>[8]ИТОГО!R15</f>
        <v>0</v>
      </c>
      <c r="S115" s="13">
        <f>[8]ИТОГО!S15</f>
        <v>0</v>
      </c>
      <c r="T115" s="13">
        <f>[8]ИТОГО!T15</f>
        <v>0</v>
      </c>
      <c r="U115" s="13">
        <f>[8]ИТОГО!U15</f>
        <v>0</v>
      </c>
      <c r="V115" s="13">
        <f>[8]ИТОГО!V15</f>
        <v>0</v>
      </c>
    </row>
    <row r="116" spans="2:22" ht="16.5" thickBot="1">
      <c r="B116" s="123"/>
      <c r="C116" s="99"/>
      <c r="D116" s="87" t="str">
        <f>[8]ИТОГО!D16</f>
        <v>СДАЛ</v>
      </c>
      <c r="E116" s="88"/>
      <c r="F116" s="14">
        <v>10</v>
      </c>
      <c r="G116" s="13">
        <v>0</v>
      </c>
      <c r="H116" s="13">
        <v>0</v>
      </c>
      <c r="I116" s="14">
        <v>10</v>
      </c>
      <c r="J116" s="13">
        <f>[8]ИТОГО!J16</f>
        <v>0</v>
      </c>
      <c r="K116" s="13">
        <f>[8]ИТОГО!K16</f>
        <v>0</v>
      </c>
      <c r="L116" s="13">
        <f>[8]ИТОГО!L16</f>
        <v>0</v>
      </c>
      <c r="M116" s="13">
        <f>[8]ИТОГО!M16</f>
        <v>0</v>
      </c>
      <c r="N116" s="13">
        <f>[8]ИТОГО!N16</f>
        <v>0</v>
      </c>
      <c r="O116" s="13">
        <f>[8]ИТОГО!O16</f>
        <v>0</v>
      </c>
      <c r="P116" s="13">
        <f>[8]ИТОГО!P16</f>
        <v>0</v>
      </c>
      <c r="Q116" s="13">
        <f>[8]ИТОГО!Q16</f>
        <v>0</v>
      </c>
      <c r="R116" s="13">
        <f>[8]ИТОГО!R16</f>
        <v>0</v>
      </c>
      <c r="S116" s="13">
        <f>[8]ИТОГО!S16</f>
        <v>0</v>
      </c>
      <c r="T116" s="13">
        <f>[8]ИТОГО!T16</f>
        <v>0</v>
      </c>
      <c r="U116" s="13">
        <f>[8]ИТОГО!U16</f>
        <v>0</v>
      </c>
      <c r="V116" s="13">
        <f>[8]ИТОГО!V16</f>
        <v>0</v>
      </c>
    </row>
    <row r="117" spans="2:22" ht="26.25" thickBot="1">
      <c r="B117" s="124"/>
      <c r="C117" s="100"/>
      <c r="D117" s="15" t="str">
        <f>[8]ИТОГО!D17</f>
        <v>Из них</v>
      </c>
      <c r="E117" s="30" t="str">
        <f>[8]ИТОГО!E17</f>
        <v>сданных с 1 раза (%)</v>
      </c>
      <c r="F117" s="16">
        <v>71.430000000000007</v>
      </c>
      <c r="G117" s="16"/>
      <c r="H117" s="16"/>
      <c r="I117" s="16">
        <v>71.430000000000007</v>
      </c>
      <c r="J117" s="16" t="str">
        <f>[8]ИТОГО!J17</f>
        <v/>
      </c>
      <c r="K117" s="16" t="str">
        <f>[8]ИТОГО!K17</f>
        <v/>
      </c>
      <c r="L117" s="16" t="str">
        <f>[8]ИТОГО!L17</f>
        <v/>
      </c>
      <c r="M117" s="16" t="str">
        <f>[8]ИТОГО!M17</f>
        <v/>
      </c>
      <c r="N117" s="16" t="str">
        <f>[8]ИТОГО!N17</f>
        <v/>
      </c>
      <c r="O117" s="16" t="str">
        <f>[8]ИТОГО!O17</f>
        <v/>
      </c>
      <c r="P117" s="16" t="str">
        <f>[8]ИТОГО!P17</f>
        <v/>
      </c>
      <c r="Q117" s="16" t="str">
        <f>[8]ИТОГО!Q17</f>
        <v/>
      </c>
      <c r="R117" s="16" t="str">
        <f>[8]ИТОГО!R17</f>
        <v/>
      </c>
      <c r="S117" s="16" t="str">
        <f>[8]ИТОГО!S17</f>
        <v/>
      </c>
      <c r="T117" s="16" t="str">
        <f>[8]ИТОГО!T17</f>
        <v/>
      </c>
      <c r="U117" s="16" t="str">
        <f>[8]ИТОГО!U17</f>
        <v/>
      </c>
      <c r="V117" s="16" t="str">
        <f>[8]ИТОГО!V17</f>
        <v/>
      </c>
    </row>
    <row r="118" spans="2:22" ht="16.5" thickBot="1">
      <c r="B118" s="32">
        <f>[8]ИТОГО!B18</f>
        <v>0</v>
      </c>
      <c r="C118" s="13">
        <f>[8]ИТОГО!C18</f>
        <v>0</v>
      </c>
      <c r="D118" s="75">
        <f>[8]ИТОГО!D18</f>
        <v>0</v>
      </c>
      <c r="E118" s="76"/>
      <c r="F118" s="18">
        <v>17.54</v>
      </c>
      <c r="G118" s="18"/>
      <c r="H118" s="18"/>
      <c r="I118" s="18">
        <v>17.54</v>
      </c>
      <c r="J118" s="18" t="str">
        <f>[8]ИТОГО!J18</f>
        <v/>
      </c>
      <c r="K118" s="18" t="str">
        <f>[8]ИТОГО!K18</f>
        <v/>
      </c>
      <c r="L118" s="18" t="str">
        <f>[8]ИТОГО!L18</f>
        <v/>
      </c>
      <c r="M118" s="18" t="str">
        <f>[8]ИТОГО!M18</f>
        <v/>
      </c>
      <c r="N118" s="18" t="str">
        <f>[8]ИТОГО!N18</f>
        <v/>
      </c>
      <c r="O118" s="18" t="str">
        <f>[8]ИТОГО!O18</f>
        <v/>
      </c>
      <c r="P118" s="18" t="str">
        <f>[8]ИТОГО!P18</f>
        <v/>
      </c>
      <c r="Q118" s="18" t="str">
        <f>[8]ИТОГО!Q18</f>
        <v/>
      </c>
      <c r="R118" s="18" t="str">
        <f>[8]ИТОГО!R18</f>
        <v/>
      </c>
      <c r="S118" s="18" t="str">
        <f>[8]ИТОГО!S18</f>
        <v/>
      </c>
      <c r="T118" s="18" t="str">
        <f>[8]ИТОГО!T18</f>
        <v/>
      </c>
      <c r="U118" s="18" t="str">
        <f>[8]ИТОГО!U18</f>
        <v/>
      </c>
      <c r="V118" s="18" t="str">
        <f>[8]ИТОГО!V18</f>
        <v/>
      </c>
    </row>
    <row r="122" spans="2:22" ht="14.45" customHeight="1">
      <c r="B122" s="10">
        <f>[9]ИТОГО!B2</f>
        <v>0</v>
      </c>
      <c r="C122" s="10">
        <f>[9]ИТОГО!C2</f>
        <v>0</v>
      </c>
      <c r="D122" s="10">
        <f>[9]ИТОГО!D2</f>
        <v>0</v>
      </c>
      <c r="E122" s="125" t="str">
        <f>[9]ИТОГО!E2</f>
        <v>ГАРАНТ</v>
      </c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0">
        <f>[9]ИТОГО!S2</f>
        <v>0</v>
      </c>
      <c r="T122" s="10">
        <f>[9]ИТОГО!T2</f>
        <v>0</v>
      </c>
      <c r="U122" s="10">
        <f>[9]ИТОГО!U2</f>
        <v>0</v>
      </c>
      <c r="V122" s="10">
        <f>[9]ИТОГО!V2</f>
        <v>0</v>
      </c>
    </row>
    <row r="123" spans="2:22" ht="14.45" customHeight="1">
      <c r="B123" s="10">
        <f>[9]ИТОГО!B3</f>
        <v>0</v>
      </c>
      <c r="C123" s="10">
        <f>[9]ИТОГО!C3</f>
        <v>0</v>
      </c>
      <c r="D123" s="10">
        <f>[9]ИТОГО!D3</f>
        <v>0</v>
      </c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0">
        <f>[9]ИТОГО!S3</f>
        <v>0</v>
      </c>
      <c r="T123" s="10">
        <f>[9]ИТОГО!T3</f>
        <v>0</v>
      </c>
      <c r="U123" s="10">
        <f>[9]ИТОГО!U3</f>
        <v>0</v>
      </c>
      <c r="V123" s="10">
        <f>[9]ИТОГО!V3</f>
        <v>0</v>
      </c>
    </row>
    <row r="124" spans="2:22" ht="14.45" customHeight="1">
      <c r="B124" s="10">
        <f>[9]ИТОГО!B4</f>
        <v>0</v>
      </c>
      <c r="C124" s="10">
        <f>[9]ИТОГО!C4</f>
        <v>0</v>
      </c>
      <c r="D124" s="10">
        <f>[9]ИТОГО!D4</f>
        <v>0</v>
      </c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0">
        <f>[9]ИТОГО!S4</f>
        <v>0</v>
      </c>
      <c r="T124" s="10">
        <f>[9]ИТОГО!T4</f>
        <v>0</v>
      </c>
      <c r="U124" s="10">
        <f>[9]ИТОГО!U4</f>
        <v>0</v>
      </c>
      <c r="V124" s="10">
        <f>[9]ИТОГО!V4</f>
        <v>0</v>
      </c>
    </row>
    <row r="125" spans="2:22" ht="15.75" thickBot="1">
      <c r="B125" s="10">
        <f>[9]ИТОГО!B5</f>
        <v>0</v>
      </c>
      <c r="C125" s="10">
        <f>[9]ИТОГО!C5</f>
        <v>0</v>
      </c>
      <c r="D125" s="10">
        <f>[9]ИТОГО!D5</f>
        <v>0</v>
      </c>
      <c r="E125" s="10">
        <f>[9]ИТОГО!E5</f>
        <v>0</v>
      </c>
      <c r="F125" s="10">
        <f>[9]ИТОГО!F5</f>
        <v>0</v>
      </c>
      <c r="G125" s="10">
        <f>[9]ИТОГО!G5</f>
        <v>0</v>
      </c>
      <c r="H125" s="10">
        <f>[9]ИТОГО!H5</f>
        <v>0</v>
      </c>
      <c r="I125" s="10">
        <f>[9]ИТОГО!I5</f>
        <v>0</v>
      </c>
      <c r="J125" s="10">
        <f>[9]ИТОГО!J5</f>
        <v>0</v>
      </c>
      <c r="K125" s="10">
        <f>[9]ИТОГО!K5</f>
        <v>0</v>
      </c>
      <c r="L125" s="10">
        <f>[9]ИТОГО!L5</f>
        <v>0</v>
      </c>
      <c r="M125" s="10">
        <f>[9]ИТОГО!M5</f>
        <v>0</v>
      </c>
      <c r="N125" s="10">
        <f>[9]ИТОГО!N5</f>
        <v>0</v>
      </c>
      <c r="O125" s="10">
        <f>[9]ИТОГО!O5</f>
        <v>0</v>
      </c>
      <c r="P125" s="10">
        <f>[9]ИТОГО!P5</f>
        <v>0</v>
      </c>
      <c r="Q125" s="10">
        <f>[9]ИТОГО!Q5</f>
        <v>0</v>
      </c>
      <c r="R125" s="10">
        <f>[9]ИТОГО!R5</f>
        <v>0</v>
      </c>
      <c r="S125" s="10">
        <f>[9]ИТОГО!S5</f>
        <v>0</v>
      </c>
      <c r="T125" s="10">
        <f>[9]ИТОГО!T5</f>
        <v>0</v>
      </c>
      <c r="U125" s="10">
        <f>[9]ИТОГО!U5</f>
        <v>0</v>
      </c>
      <c r="V125" s="10">
        <f>[9]ИТОГО!V5</f>
        <v>0</v>
      </c>
    </row>
    <row r="126" spans="2:22" ht="21" customHeight="1" thickBot="1">
      <c r="B126" s="78" t="str">
        <f>[9]ИТОГО!B6</f>
        <v>Дата</v>
      </c>
      <c r="C126" s="78" t="str">
        <f>[9]ИТОГО!C6</f>
        <v>Наименование организации, осуществляющей образовательную деятельность, адрес местонахождения</v>
      </c>
      <c r="D126" s="80" t="str">
        <f>[9]ИТОГО!D6</f>
        <v>Наименование экзаменов на право управления транспортными средствами</v>
      </c>
      <c r="E126" s="81"/>
      <c r="F126" s="84" t="str">
        <f>[9]ИТОГО!F6</f>
        <v>Количество проведенных экзаменов на право управления транспортными средствами соответствующих категорий и подкатегорий транспортных средств</v>
      </c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6"/>
    </row>
    <row r="127" spans="2:22" ht="15" customHeight="1" thickBot="1">
      <c r="B127" s="79"/>
      <c r="C127" s="79"/>
      <c r="D127" s="82"/>
      <c r="E127" s="83"/>
      <c r="F127" s="11" t="str">
        <f>[9]ИТОГО!F7</f>
        <v>Всего</v>
      </c>
      <c r="G127" s="11" t="str">
        <f>[9]ИТОГО!G7</f>
        <v>А</v>
      </c>
      <c r="H127" s="11" t="str">
        <f>[9]ИТОГО!H7</f>
        <v>А1</v>
      </c>
      <c r="I127" s="11" t="str">
        <f>[9]ИТОГО!I7</f>
        <v>В</v>
      </c>
      <c r="J127" s="11" t="str">
        <f>[9]ИТОГО!J7</f>
        <v>В1</v>
      </c>
      <c r="K127" s="11" t="str">
        <f>[9]ИТОГО!K7</f>
        <v>С</v>
      </c>
      <c r="L127" s="11" t="str">
        <f>[9]ИТОГО!L7</f>
        <v>С1</v>
      </c>
      <c r="M127" s="11" t="str">
        <f>[9]ИТОГО!M7</f>
        <v>D</v>
      </c>
      <c r="N127" s="11" t="str">
        <f>[9]ИТОГО!N7</f>
        <v>D1</v>
      </c>
      <c r="O127" s="11" t="str">
        <f>[9]ИТОГО!O7</f>
        <v>BE</v>
      </c>
      <c r="P127" s="11" t="str">
        <f>[9]ИТОГО!P7</f>
        <v>СЕ</v>
      </c>
      <c r="Q127" s="11" t="str">
        <f>[9]ИТОГО!Q7</f>
        <v>С1Е</v>
      </c>
      <c r="R127" s="11" t="str">
        <f>[9]ИТОГО!R7</f>
        <v>DE</v>
      </c>
      <c r="S127" s="11" t="str">
        <f>[9]ИТОГО!S7</f>
        <v>D1E</v>
      </c>
      <c r="T127" s="11" t="str">
        <f>[9]ИТОГО!T7</f>
        <v>Tm</v>
      </c>
      <c r="U127" s="11" t="str">
        <f>[9]ИТОГО!U7</f>
        <v>Tb</v>
      </c>
      <c r="V127" s="11" t="str">
        <f>[9]ИТОГО!V7</f>
        <v>М</v>
      </c>
    </row>
    <row r="128" spans="2:22" ht="15.75" thickBot="1">
      <c r="B128" s="12">
        <f>[9]ИТОГО!B8</f>
        <v>1</v>
      </c>
      <c r="C128" s="13">
        <f>[9]ИТОГО!C8</f>
        <v>2</v>
      </c>
      <c r="D128" s="87">
        <f>[9]ИТОГО!D8</f>
        <v>3</v>
      </c>
      <c r="E128" s="88"/>
      <c r="F128" s="13">
        <f>[9]ИТОГО!F8</f>
        <v>4</v>
      </c>
      <c r="G128" s="13">
        <f>[9]ИТОГО!G8</f>
        <v>5</v>
      </c>
      <c r="H128" s="13">
        <f>[9]ИТОГО!H8</f>
        <v>6</v>
      </c>
      <c r="I128" s="13">
        <f>[9]ИТОГО!I8</f>
        <v>7</v>
      </c>
      <c r="J128" s="13">
        <f>[9]ИТОГО!J8</f>
        <v>8</v>
      </c>
      <c r="K128" s="13">
        <f>[9]ИТОГО!K8</f>
        <v>9</v>
      </c>
      <c r="L128" s="13">
        <f>[9]ИТОГО!L8</f>
        <v>10</v>
      </c>
      <c r="M128" s="13">
        <f>[9]ИТОГО!M8</f>
        <v>11</v>
      </c>
      <c r="N128" s="13">
        <f>[9]ИТОГО!N8</f>
        <v>12</v>
      </c>
      <c r="O128" s="13">
        <f>[9]ИТОГО!O8</f>
        <v>13</v>
      </c>
      <c r="P128" s="13">
        <f>[9]ИТОГО!P8</f>
        <v>14</v>
      </c>
      <c r="Q128" s="13">
        <f>[9]ИТОГО!Q8</f>
        <v>15</v>
      </c>
      <c r="R128" s="13">
        <f>[9]ИТОГО!R8</f>
        <v>16</v>
      </c>
      <c r="S128" s="13">
        <f>[9]ИТОГО!S8</f>
        <v>17</v>
      </c>
      <c r="T128" s="13">
        <f>[9]ИТОГО!T8</f>
        <v>18</v>
      </c>
      <c r="U128" s="13">
        <f>[9]ИТОГО!U8</f>
        <v>19</v>
      </c>
      <c r="V128" s="13">
        <f>[9]ИТОГО!V8</f>
        <v>20</v>
      </c>
    </row>
    <row r="129" spans="2:22" ht="16.5" customHeight="1" thickBot="1">
      <c r="B129" s="122" t="str">
        <f>[9]ИТОГО!B9</f>
        <v>ИТОГО ЗА ГОД</v>
      </c>
      <c r="C129" s="148" t="str">
        <f>[9]ИТОГО!C9</f>
        <v>АНО ПО "АВТОШКОЛА "ГАРАНТ"</v>
      </c>
      <c r="D129" s="75" t="str">
        <f>[9]ИТОГО!D9</f>
        <v>Количество проведенных теоретических экзаменов</v>
      </c>
      <c r="E129" s="76"/>
      <c r="F129" s="14">
        <v>68</v>
      </c>
      <c r="G129" s="13">
        <v>0</v>
      </c>
      <c r="H129" s="13">
        <v>0</v>
      </c>
      <c r="I129" s="14">
        <v>68</v>
      </c>
      <c r="J129" s="13">
        <f>[9]ИТОГО!J9</f>
        <v>0</v>
      </c>
      <c r="K129" s="13">
        <f>[9]ИТОГО!K9</f>
        <v>0</v>
      </c>
      <c r="L129" s="13">
        <f>[9]ИТОГО!L9</f>
        <v>0</v>
      </c>
      <c r="M129" s="13">
        <f>[9]ИТОГО!M9</f>
        <v>0</v>
      </c>
      <c r="N129" s="13">
        <f>[9]ИТОГО!N9</f>
        <v>0</v>
      </c>
      <c r="O129" s="13">
        <f>[9]ИТОГО!O9</f>
        <v>0</v>
      </c>
      <c r="P129" s="13">
        <f>[9]ИТОГО!P9</f>
        <v>0</v>
      </c>
      <c r="Q129" s="13">
        <f>[9]ИТОГО!Q9</f>
        <v>0</v>
      </c>
      <c r="R129" s="13">
        <f>[9]ИТОГО!R9</f>
        <v>0</v>
      </c>
      <c r="S129" s="13">
        <f>[9]ИТОГО!S9</f>
        <v>0</v>
      </c>
      <c r="T129" s="13">
        <f>[9]ИТОГО!T9</f>
        <v>0</v>
      </c>
      <c r="U129" s="13">
        <f>[9]ИТОГО!U9</f>
        <v>0</v>
      </c>
      <c r="V129" s="13">
        <f>[9]ИТОГО!V9</f>
        <v>0</v>
      </c>
    </row>
    <row r="130" spans="2:22" ht="16.5" thickBot="1">
      <c r="B130" s="123"/>
      <c r="C130" s="149"/>
      <c r="D130" s="87" t="str">
        <f>[9]ИТОГО!D10</f>
        <v>СДАЛ</v>
      </c>
      <c r="E130" s="88"/>
      <c r="F130" s="14">
        <v>46</v>
      </c>
      <c r="G130" s="13">
        <v>0</v>
      </c>
      <c r="H130" s="13">
        <v>0</v>
      </c>
      <c r="I130" s="14">
        <v>46</v>
      </c>
      <c r="J130" s="13">
        <f>[9]ИТОГО!J10</f>
        <v>0</v>
      </c>
      <c r="K130" s="13">
        <f>[9]ИТОГО!K10</f>
        <v>0</v>
      </c>
      <c r="L130" s="13">
        <f>[9]ИТОГО!L10</f>
        <v>0</v>
      </c>
      <c r="M130" s="13">
        <f>[9]ИТОГО!M10</f>
        <v>0</v>
      </c>
      <c r="N130" s="13">
        <f>[9]ИТОГО!N10</f>
        <v>0</v>
      </c>
      <c r="O130" s="13">
        <f>[9]ИТОГО!O10</f>
        <v>0</v>
      </c>
      <c r="P130" s="13">
        <f>[9]ИТОГО!P10</f>
        <v>0</v>
      </c>
      <c r="Q130" s="13">
        <f>[9]ИТОГО!Q10</f>
        <v>0</v>
      </c>
      <c r="R130" s="13">
        <f>[9]ИТОГО!R10</f>
        <v>0</v>
      </c>
      <c r="S130" s="13">
        <f>[9]ИТОГО!S10</f>
        <v>0</v>
      </c>
      <c r="T130" s="13">
        <f>[9]ИТОГО!T10</f>
        <v>0</v>
      </c>
      <c r="U130" s="13">
        <f>[9]ИТОГО!U10</f>
        <v>0</v>
      </c>
      <c r="V130" s="13">
        <f>[9]ИТОГО!V10</f>
        <v>0</v>
      </c>
    </row>
    <row r="131" spans="2:22" ht="26.25" thickBot="1">
      <c r="B131" s="123"/>
      <c r="C131" s="149"/>
      <c r="D131" s="15" t="str">
        <f>[9]ИТОГО!D11</f>
        <v>Из них</v>
      </c>
      <c r="E131" s="15" t="str">
        <f>[9]ИТОГО!E11</f>
        <v>сданных с 1 раза (%)</v>
      </c>
      <c r="F131" s="16">
        <v>67.650000000000006</v>
      </c>
      <c r="G131" s="16"/>
      <c r="H131" s="16"/>
      <c r="I131" s="16">
        <v>67.650000000000006</v>
      </c>
      <c r="J131" s="16" t="str">
        <f>[9]ИТОГО!J11</f>
        <v/>
      </c>
      <c r="K131" s="16" t="str">
        <f>[9]ИТОГО!K11</f>
        <v/>
      </c>
      <c r="L131" s="16" t="str">
        <f>[9]ИТОГО!L11</f>
        <v/>
      </c>
      <c r="M131" s="16" t="str">
        <f>[9]ИТОГО!M11</f>
        <v/>
      </c>
      <c r="N131" s="16" t="str">
        <f>[9]ИТОГО!N11</f>
        <v/>
      </c>
      <c r="O131" s="16" t="str">
        <f>[9]ИТОГО!O11</f>
        <v/>
      </c>
      <c r="P131" s="16" t="str">
        <f>[9]ИТОГО!P11</f>
        <v/>
      </c>
      <c r="Q131" s="16" t="str">
        <f>[9]ИТОГО!Q11</f>
        <v/>
      </c>
      <c r="R131" s="16" t="str">
        <f>[9]ИТОГО!R11</f>
        <v/>
      </c>
      <c r="S131" s="16" t="str">
        <f>[9]ИТОГО!S11</f>
        <v/>
      </c>
      <c r="T131" s="16" t="str">
        <f>[9]ИТОГО!T11</f>
        <v/>
      </c>
      <c r="U131" s="16" t="str">
        <f>[9]ИТОГО!U11</f>
        <v/>
      </c>
      <c r="V131" s="16" t="str">
        <f>[9]ИТОГО!V11</f>
        <v/>
      </c>
    </row>
    <row r="132" spans="2:22" ht="16.149999999999999" customHeight="1" thickBot="1">
      <c r="B132" s="123"/>
      <c r="C132" s="149"/>
      <c r="D132" s="75" t="str">
        <f>[9]ИТОГО!D12</f>
        <v>Количество проведенных экзаменов по первоначальным навыкам управления транспортным средством</v>
      </c>
      <c r="E132" s="76"/>
      <c r="F132" s="14">
        <v>1</v>
      </c>
      <c r="G132" s="13">
        <v>0</v>
      </c>
      <c r="H132" s="13">
        <v>0</v>
      </c>
      <c r="I132" s="14">
        <v>1</v>
      </c>
      <c r="J132" s="13">
        <f>[9]ИТОГО!J12</f>
        <v>0</v>
      </c>
      <c r="K132" s="13">
        <f>[9]ИТОГО!K12</f>
        <v>0</v>
      </c>
      <c r="L132" s="13">
        <f>[9]ИТОГО!L12</f>
        <v>0</v>
      </c>
      <c r="M132" s="13">
        <f>[9]ИТОГО!M12</f>
        <v>0</v>
      </c>
      <c r="N132" s="13">
        <f>[9]ИТОГО!N12</f>
        <v>0</v>
      </c>
      <c r="O132" s="13">
        <f>[9]ИТОГО!O12</f>
        <v>0</v>
      </c>
      <c r="P132" s="13">
        <f>[9]ИТОГО!P12</f>
        <v>0</v>
      </c>
      <c r="Q132" s="13">
        <f>[9]ИТОГО!Q12</f>
        <v>0</v>
      </c>
      <c r="R132" s="13">
        <f>[9]ИТОГО!R12</f>
        <v>0</v>
      </c>
      <c r="S132" s="13">
        <f>[9]ИТОГО!S12</f>
        <v>0</v>
      </c>
      <c r="T132" s="13">
        <f>[9]ИТОГО!T12</f>
        <v>0</v>
      </c>
      <c r="U132" s="13">
        <f>[9]ИТОГО!U12</f>
        <v>0</v>
      </c>
      <c r="V132" s="13">
        <f>[9]ИТОГО!V12</f>
        <v>0</v>
      </c>
    </row>
    <row r="133" spans="2:22" ht="16.5" thickBot="1">
      <c r="B133" s="123"/>
      <c r="C133" s="149"/>
      <c r="D133" s="87" t="str">
        <f>[9]ИТОГО!D13</f>
        <v>СДАЛ</v>
      </c>
      <c r="E133" s="88"/>
      <c r="F133" s="14">
        <v>0</v>
      </c>
      <c r="G133" s="13">
        <v>0</v>
      </c>
      <c r="H133" s="13">
        <v>0</v>
      </c>
      <c r="I133" s="14">
        <v>0</v>
      </c>
      <c r="J133" s="13">
        <f>[9]ИТОГО!J13</f>
        <v>0</v>
      </c>
      <c r="K133" s="13">
        <f>[9]ИТОГО!K13</f>
        <v>0</v>
      </c>
      <c r="L133" s="13">
        <f>[9]ИТОГО!L13</f>
        <v>0</v>
      </c>
      <c r="M133" s="13">
        <f>[9]ИТОГО!M13</f>
        <v>0</v>
      </c>
      <c r="N133" s="13">
        <f>[9]ИТОГО!N13</f>
        <v>0</v>
      </c>
      <c r="O133" s="13">
        <f>[9]ИТОГО!O13</f>
        <v>0</v>
      </c>
      <c r="P133" s="13">
        <f>[9]ИТОГО!P13</f>
        <v>0</v>
      </c>
      <c r="Q133" s="13">
        <f>[9]ИТОГО!Q13</f>
        <v>0</v>
      </c>
      <c r="R133" s="13">
        <f>[9]ИТОГО!R13</f>
        <v>0</v>
      </c>
      <c r="S133" s="13">
        <f>[9]ИТОГО!S13</f>
        <v>0</v>
      </c>
      <c r="T133" s="13">
        <f>[9]ИТОГО!T13</f>
        <v>0</v>
      </c>
      <c r="U133" s="13">
        <f>[9]ИТОГО!U13</f>
        <v>0</v>
      </c>
      <c r="V133" s="13">
        <f>[9]ИТОГО!V13</f>
        <v>0</v>
      </c>
    </row>
    <row r="134" spans="2:22" ht="26.25" thickBot="1">
      <c r="B134" s="123"/>
      <c r="C134" s="149"/>
      <c r="D134" s="15" t="str">
        <f>[9]ИТОГО!D14</f>
        <v>Из них</v>
      </c>
      <c r="E134" s="17" t="str">
        <f>[9]ИТОГО!E14</f>
        <v>сданных с 1 раза (%)</v>
      </c>
      <c r="F134" s="16">
        <v>0</v>
      </c>
      <c r="G134" s="16"/>
      <c r="H134" s="16"/>
      <c r="I134" s="16">
        <v>0</v>
      </c>
      <c r="J134" s="16" t="str">
        <f>[9]ИТОГО!J14</f>
        <v/>
      </c>
      <c r="K134" s="16" t="str">
        <f>[9]ИТОГО!K14</f>
        <v/>
      </c>
      <c r="L134" s="16" t="str">
        <f>[9]ИТОГО!L14</f>
        <v/>
      </c>
      <c r="M134" s="16" t="str">
        <f>[9]ИТОГО!M14</f>
        <v/>
      </c>
      <c r="N134" s="16" t="str">
        <f>[9]ИТОГО!N14</f>
        <v/>
      </c>
      <c r="O134" s="16" t="str">
        <f>[9]ИТОГО!O14</f>
        <v/>
      </c>
      <c r="P134" s="16" t="str">
        <f>[9]ИТОГО!P14</f>
        <v/>
      </c>
      <c r="Q134" s="16" t="str">
        <f>[9]ИТОГО!Q14</f>
        <v/>
      </c>
      <c r="R134" s="16" t="str">
        <f>[9]ИТОГО!R14</f>
        <v/>
      </c>
      <c r="S134" s="16" t="str">
        <f>[9]ИТОГО!S14</f>
        <v/>
      </c>
      <c r="T134" s="16" t="str">
        <f>[9]ИТОГО!T14</f>
        <v/>
      </c>
      <c r="U134" s="16" t="str">
        <f>[9]ИТОГО!U14</f>
        <v/>
      </c>
      <c r="V134" s="16" t="str">
        <f>[9]ИТОГО!V14</f>
        <v/>
      </c>
    </row>
    <row r="135" spans="2:22" ht="16.149999999999999" customHeight="1" thickBot="1">
      <c r="B135" s="123"/>
      <c r="C135" s="149"/>
      <c r="D135" s="75" t="str">
        <f>[9]ИТОГО!D15</f>
        <v>Количество проведенных экзаменов по управлению транспортным средством в условиях дорожного движения</v>
      </c>
      <c r="E135" s="76"/>
      <c r="F135" s="14">
        <v>45</v>
      </c>
      <c r="G135" s="13">
        <v>0</v>
      </c>
      <c r="H135" s="13">
        <v>0</v>
      </c>
      <c r="I135" s="14">
        <v>45</v>
      </c>
      <c r="J135" s="13">
        <f>[9]ИТОГО!J15</f>
        <v>0</v>
      </c>
      <c r="K135" s="13">
        <f>[9]ИТОГО!K15</f>
        <v>0</v>
      </c>
      <c r="L135" s="13">
        <f>[9]ИТОГО!L15</f>
        <v>0</v>
      </c>
      <c r="M135" s="13">
        <f>[9]ИТОГО!M15</f>
        <v>0</v>
      </c>
      <c r="N135" s="13">
        <f>[9]ИТОГО!N15</f>
        <v>0</v>
      </c>
      <c r="O135" s="13">
        <f>[9]ИТОГО!O15</f>
        <v>0</v>
      </c>
      <c r="P135" s="13">
        <f>[9]ИТОГО!P15</f>
        <v>0</v>
      </c>
      <c r="Q135" s="13">
        <f>[9]ИТОГО!Q15</f>
        <v>0</v>
      </c>
      <c r="R135" s="13">
        <f>[9]ИТОГО!R15</f>
        <v>0</v>
      </c>
      <c r="S135" s="13">
        <f>[9]ИТОГО!S15</f>
        <v>0</v>
      </c>
      <c r="T135" s="13">
        <f>[9]ИТОГО!T15</f>
        <v>0</v>
      </c>
      <c r="U135" s="13">
        <f>[9]ИТОГО!U15</f>
        <v>0</v>
      </c>
      <c r="V135" s="13">
        <f>[9]ИТОГО!V15</f>
        <v>0</v>
      </c>
    </row>
    <row r="136" spans="2:22" ht="16.5" thickBot="1">
      <c r="B136" s="123"/>
      <c r="C136" s="149"/>
      <c r="D136" s="87" t="str">
        <f>[9]ИТОГО!D16</f>
        <v>СДАЛ</v>
      </c>
      <c r="E136" s="88"/>
      <c r="F136" s="14">
        <v>23</v>
      </c>
      <c r="G136" s="13">
        <v>0</v>
      </c>
      <c r="H136" s="13">
        <v>0</v>
      </c>
      <c r="I136" s="14">
        <v>23</v>
      </c>
      <c r="J136" s="13">
        <f>[9]ИТОГО!J16</f>
        <v>0</v>
      </c>
      <c r="K136" s="13">
        <f>[9]ИТОГО!K16</f>
        <v>0</v>
      </c>
      <c r="L136" s="13">
        <f>[9]ИТОГО!L16</f>
        <v>0</v>
      </c>
      <c r="M136" s="13">
        <f>[9]ИТОГО!M16</f>
        <v>0</v>
      </c>
      <c r="N136" s="13">
        <f>[9]ИТОГО!N16</f>
        <v>0</v>
      </c>
      <c r="O136" s="13">
        <f>[9]ИТОГО!O16</f>
        <v>0</v>
      </c>
      <c r="P136" s="13">
        <f>[9]ИТОГО!P16</f>
        <v>0</v>
      </c>
      <c r="Q136" s="13">
        <f>[9]ИТОГО!Q16</f>
        <v>0</v>
      </c>
      <c r="R136" s="13">
        <f>[9]ИТОГО!R16</f>
        <v>0</v>
      </c>
      <c r="S136" s="13">
        <f>[9]ИТОГО!S16</f>
        <v>0</v>
      </c>
      <c r="T136" s="13">
        <f>[9]ИТОГО!T16</f>
        <v>0</v>
      </c>
      <c r="U136" s="13">
        <f>[9]ИТОГО!U16</f>
        <v>0</v>
      </c>
      <c r="V136" s="13">
        <f>[9]ИТОГО!V16</f>
        <v>0</v>
      </c>
    </row>
    <row r="137" spans="2:22" ht="26.25" thickBot="1">
      <c r="B137" s="124"/>
      <c r="C137" s="150"/>
      <c r="D137" s="15" t="str">
        <f>[9]ИТОГО!D17</f>
        <v>Из них</v>
      </c>
      <c r="E137" s="17" t="str">
        <f>[9]ИТОГО!E17</f>
        <v>сданных с 1 раза (%)</v>
      </c>
      <c r="F137" s="16">
        <v>51.11</v>
      </c>
      <c r="G137" s="16"/>
      <c r="H137" s="16"/>
      <c r="I137" s="16">
        <v>51.11</v>
      </c>
      <c r="J137" s="16" t="str">
        <f>[9]ИТОГО!J17</f>
        <v/>
      </c>
      <c r="K137" s="16" t="str">
        <f>[9]ИТОГО!K17</f>
        <v/>
      </c>
      <c r="L137" s="16" t="str">
        <f>[9]ИТОГО!L17</f>
        <v/>
      </c>
      <c r="M137" s="16" t="str">
        <f>[9]ИТОГО!M17</f>
        <v/>
      </c>
      <c r="N137" s="16" t="str">
        <f>[9]ИТОГО!N17</f>
        <v/>
      </c>
      <c r="O137" s="16" t="str">
        <f>[9]ИТОГО!O17</f>
        <v/>
      </c>
      <c r="P137" s="16" t="str">
        <f>[9]ИТОГО!P17</f>
        <v/>
      </c>
      <c r="Q137" s="16" t="str">
        <f>[9]ИТОГО!Q17</f>
        <v/>
      </c>
      <c r="R137" s="16" t="str">
        <f>[9]ИТОГО!R17</f>
        <v/>
      </c>
      <c r="S137" s="16" t="str">
        <f>[9]ИТОГО!S17</f>
        <v/>
      </c>
      <c r="T137" s="16" t="str">
        <f>[9]ИТОГО!T17</f>
        <v/>
      </c>
      <c r="U137" s="16" t="str">
        <f>[9]ИТОГО!U17</f>
        <v/>
      </c>
      <c r="V137" s="16" t="str">
        <f>[9]ИТОГО!V17</f>
        <v/>
      </c>
    </row>
    <row r="138" spans="2:22" ht="16.5" thickBot="1">
      <c r="B138" s="12">
        <f>[9]ИТОГО!B18</f>
        <v>0</v>
      </c>
      <c r="C138" s="13">
        <f>[9]ИТОГО!C18</f>
        <v>0</v>
      </c>
      <c r="D138" s="75">
        <f>[9]ИТОГО!D18</f>
        <v>0</v>
      </c>
      <c r="E138" s="76"/>
      <c r="F138" s="18">
        <v>33.82</v>
      </c>
      <c r="G138" s="18"/>
      <c r="H138" s="18"/>
      <c r="I138" s="18">
        <v>33.82</v>
      </c>
      <c r="J138" s="18" t="str">
        <f>[9]ИТОГО!J18</f>
        <v/>
      </c>
      <c r="K138" s="18" t="str">
        <f>[9]ИТОГО!K18</f>
        <v/>
      </c>
      <c r="L138" s="18" t="str">
        <f>[9]ИТОГО!L18</f>
        <v/>
      </c>
      <c r="M138" s="18" t="str">
        <f>[9]ИТОГО!M18</f>
        <v/>
      </c>
      <c r="N138" s="18" t="str">
        <f>[9]ИТОГО!N18</f>
        <v/>
      </c>
      <c r="O138" s="18" t="str">
        <f>[9]ИТОГО!O18</f>
        <v/>
      </c>
      <c r="P138" s="18" t="str">
        <f>[9]ИТОГО!P18</f>
        <v/>
      </c>
      <c r="Q138" s="18" t="str">
        <f>[9]ИТОГО!Q18</f>
        <v/>
      </c>
      <c r="R138" s="18" t="str">
        <f>[9]ИТОГО!R18</f>
        <v/>
      </c>
      <c r="S138" s="18" t="str">
        <f>[9]ИТОГО!S18</f>
        <v/>
      </c>
      <c r="T138" s="18" t="str">
        <f>[9]ИТОГО!T18</f>
        <v/>
      </c>
      <c r="U138" s="18" t="str">
        <f>[9]ИТОГО!U18</f>
        <v/>
      </c>
      <c r="V138" s="18" t="str">
        <f>[9]ИТОГО!V18</f>
        <v/>
      </c>
    </row>
    <row r="142" spans="2:22">
      <c r="B142" s="33">
        <f>[10]ИТОГО!B2</f>
        <v>0</v>
      </c>
      <c r="C142" s="33">
        <f>[10]ИТОГО!C2</f>
        <v>0</v>
      </c>
      <c r="D142" s="33">
        <f>[10]ИТОГО!D2</f>
        <v>0</v>
      </c>
      <c r="E142" s="126" t="str">
        <f>[10]ИТОГО!E2</f>
        <v>ДЕБЮТ</v>
      </c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33">
        <f>[10]ИТОГО!S2</f>
        <v>0</v>
      </c>
      <c r="T142" s="33">
        <f>[10]ИТОГО!T2</f>
        <v>0</v>
      </c>
      <c r="U142" s="33">
        <f>[10]ИТОГО!U2</f>
        <v>0</v>
      </c>
      <c r="V142" s="33">
        <f>[10]ИТОГО!V2</f>
        <v>0</v>
      </c>
    </row>
    <row r="143" spans="2:22">
      <c r="B143" s="33">
        <f>[10]ИТОГО!B3</f>
        <v>0</v>
      </c>
      <c r="C143" s="33">
        <f>[10]ИТОГО!C3</f>
        <v>0</v>
      </c>
      <c r="D143" s="33">
        <f>[10]ИТОГО!D3</f>
        <v>0</v>
      </c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33">
        <f>[10]ИТОГО!S3</f>
        <v>0</v>
      </c>
      <c r="T143" s="33">
        <f>[10]ИТОГО!T3</f>
        <v>0</v>
      </c>
      <c r="U143" s="33">
        <f>[10]ИТОГО!U3</f>
        <v>0</v>
      </c>
      <c r="V143" s="33">
        <f>[10]ИТОГО!V3</f>
        <v>0</v>
      </c>
    </row>
    <row r="144" spans="2:22">
      <c r="B144" s="33">
        <f>[10]ИТОГО!B4</f>
        <v>0</v>
      </c>
      <c r="C144" s="33">
        <f>[10]ИТОГО!C4</f>
        <v>0</v>
      </c>
      <c r="D144" s="33">
        <f>[10]ИТОГО!D4</f>
        <v>0</v>
      </c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33">
        <f>[10]ИТОГО!S4</f>
        <v>0</v>
      </c>
      <c r="T144" s="33">
        <f>[10]ИТОГО!T4</f>
        <v>0</v>
      </c>
      <c r="U144" s="33">
        <f>[10]ИТОГО!U4</f>
        <v>0</v>
      </c>
      <c r="V144" s="33">
        <f>[10]ИТОГО!V4</f>
        <v>0</v>
      </c>
    </row>
    <row r="145" spans="2:22" ht="15.75" thickBot="1">
      <c r="B145" s="33">
        <f>[10]ИТОГО!B5</f>
        <v>0</v>
      </c>
      <c r="C145" s="33">
        <f>[10]ИТОГО!C5</f>
        <v>0</v>
      </c>
      <c r="D145" s="33">
        <f>[10]ИТОГО!D5</f>
        <v>0</v>
      </c>
      <c r="E145" s="33">
        <f>[10]ИТОГО!E5</f>
        <v>0</v>
      </c>
      <c r="F145" s="33">
        <f>[10]ИТОГО!F5</f>
        <v>0</v>
      </c>
      <c r="G145" s="33">
        <f>[10]ИТОГО!G5</f>
        <v>0</v>
      </c>
      <c r="H145" s="33">
        <f>[10]ИТОГО!H5</f>
        <v>0</v>
      </c>
      <c r="I145" s="33">
        <f>[10]ИТОГО!I5</f>
        <v>0</v>
      </c>
      <c r="J145" s="33">
        <f>[10]ИТОГО!J5</f>
        <v>0</v>
      </c>
      <c r="K145" s="33">
        <f>[10]ИТОГО!K5</f>
        <v>0</v>
      </c>
      <c r="L145" s="33">
        <f>[10]ИТОГО!L5</f>
        <v>0</v>
      </c>
      <c r="M145" s="33">
        <f>[10]ИТОГО!M5</f>
        <v>0</v>
      </c>
      <c r="N145" s="33">
        <f>[10]ИТОГО!N5</f>
        <v>0</v>
      </c>
      <c r="O145" s="33">
        <f>[10]ИТОГО!O5</f>
        <v>0</v>
      </c>
      <c r="P145" s="33">
        <f>[10]ИТОГО!P5</f>
        <v>0</v>
      </c>
      <c r="Q145" s="33">
        <f>[10]ИТОГО!Q5</f>
        <v>0</v>
      </c>
      <c r="R145" s="33">
        <f>[10]ИТОГО!R5</f>
        <v>0</v>
      </c>
      <c r="S145" s="33">
        <f>[10]ИТОГО!S5</f>
        <v>0</v>
      </c>
      <c r="T145" s="33">
        <f>[10]ИТОГО!T5</f>
        <v>0</v>
      </c>
      <c r="U145" s="33">
        <f>[10]ИТОГО!U5</f>
        <v>0</v>
      </c>
      <c r="V145" s="33">
        <f>[10]ИТОГО!V5</f>
        <v>0</v>
      </c>
    </row>
    <row r="146" spans="2:22" ht="21" thickBot="1">
      <c r="B146" s="139" t="str">
        <f>[10]ИТОГО!B6</f>
        <v>Дата</v>
      </c>
      <c r="C146" s="139" t="str">
        <f>[10]ИТОГО!C6</f>
        <v>Наименование организации, осуществляющей образовательную деятельность, адрес местонахождения</v>
      </c>
      <c r="D146" s="141" t="str">
        <f>[10]ИТОГО!D6</f>
        <v>Наименование экзаменов на право управления транспортными средствами</v>
      </c>
      <c r="E146" s="142"/>
      <c r="F146" s="145" t="str">
        <f>[10]ИТОГО!F6</f>
        <v>Количество проведенных экзаменов на право управления транспортными средствами соответствующих категорий и подкатегорий транспортных средств</v>
      </c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146"/>
      <c r="V146" s="147"/>
    </row>
    <row r="147" spans="2:22" ht="15.75" thickBot="1">
      <c r="B147" s="140"/>
      <c r="C147" s="140"/>
      <c r="D147" s="143"/>
      <c r="E147" s="144"/>
      <c r="F147" s="34" t="str">
        <f>[10]ИТОГО!F7</f>
        <v>Всего</v>
      </c>
      <c r="G147" s="34" t="str">
        <f>[10]ИТОГО!G7</f>
        <v>А</v>
      </c>
      <c r="H147" s="34" t="str">
        <f>[10]ИТОГО!H7</f>
        <v>А1</v>
      </c>
      <c r="I147" s="34" t="str">
        <f>[10]ИТОГО!I7</f>
        <v>В</v>
      </c>
      <c r="J147" s="34" t="str">
        <f>[10]ИТОГО!J7</f>
        <v>В1</v>
      </c>
      <c r="K147" s="34" t="str">
        <f>[10]ИТОГО!K7</f>
        <v>С</v>
      </c>
      <c r="L147" s="34" t="str">
        <f>[10]ИТОГО!L7</f>
        <v>С1</v>
      </c>
      <c r="M147" s="34" t="str">
        <f>[10]ИТОГО!M7</f>
        <v>D</v>
      </c>
      <c r="N147" s="34" t="str">
        <f>[10]ИТОГО!N7</f>
        <v>D1</v>
      </c>
      <c r="O147" s="34" t="str">
        <f>[10]ИТОГО!O7</f>
        <v>BE</v>
      </c>
      <c r="P147" s="34" t="str">
        <f>[10]ИТОГО!P7</f>
        <v>СЕ</v>
      </c>
      <c r="Q147" s="34" t="str">
        <f>[10]ИТОГО!Q7</f>
        <v>С1Е</v>
      </c>
      <c r="R147" s="34" t="str">
        <f>[10]ИТОГО!R7</f>
        <v>DE</v>
      </c>
      <c r="S147" s="34" t="str">
        <f>[10]ИТОГО!S7</f>
        <v>D1E</v>
      </c>
      <c r="T147" s="34" t="str">
        <f>[10]ИТОГО!T7</f>
        <v>Tm</v>
      </c>
      <c r="U147" s="34" t="str">
        <f>[10]ИТОГО!U7</f>
        <v>Tb</v>
      </c>
      <c r="V147" s="34" t="str">
        <f>[10]ИТОГО!V7</f>
        <v>М</v>
      </c>
    </row>
    <row r="148" spans="2:22" ht="15.75" thickBot="1">
      <c r="B148" s="35">
        <f>[10]ИТОГО!B8</f>
        <v>1</v>
      </c>
      <c r="C148" s="36">
        <f>[10]ИТОГО!C8</f>
        <v>2</v>
      </c>
      <c r="D148" s="131">
        <f>[10]ИТОГО!D8</f>
        <v>3</v>
      </c>
      <c r="E148" s="132"/>
      <c r="F148" s="36">
        <f>[10]ИТОГО!F8</f>
        <v>4</v>
      </c>
      <c r="G148" s="36">
        <f>[10]ИТОГО!G8</f>
        <v>5</v>
      </c>
      <c r="H148" s="36">
        <f>[10]ИТОГО!H8</f>
        <v>6</v>
      </c>
      <c r="I148" s="36">
        <f>[10]ИТОГО!I8</f>
        <v>7</v>
      </c>
      <c r="J148" s="36">
        <f>[10]ИТОГО!J8</f>
        <v>8</v>
      </c>
      <c r="K148" s="36">
        <f>[10]ИТОГО!K8</f>
        <v>9</v>
      </c>
      <c r="L148" s="36">
        <f>[10]ИТОГО!L8</f>
        <v>10</v>
      </c>
      <c r="M148" s="36">
        <f>[10]ИТОГО!M8</f>
        <v>11</v>
      </c>
      <c r="N148" s="36">
        <f>[10]ИТОГО!N8</f>
        <v>12</v>
      </c>
      <c r="O148" s="36">
        <f>[10]ИТОГО!O8</f>
        <v>13</v>
      </c>
      <c r="P148" s="36">
        <f>[10]ИТОГО!P8</f>
        <v>14</v>
      </c>
      <c r="Q148" s="36">
        <f>[10]ИТОГО!Q8</f>
        <v>15</v>
      </c>
      <c r="R148" s="36">
        <f>[10]ИТОГО!R8</f>
        <v>16</v>
      </c>
      <c r="S148" s="36">
        <f>[10]ИТОГО!S8</f>
        <v>17</v>
      </c>
      <c r="T148" s="36">
        <f>[10]ИТОГО!T8</f>
        <v>18</v>
      </c>
      <c r="U148" s="36">
        <f>[10]ИТОГО!U8</f>
        <v>19</v>
      </c>
      <c r="V148" s="36">
        <f>[10]ИТОГО!V8</f>
        <v>20</v>
      </c>
    </row>
    <row r="149" spans="2:22" ht="16.5" customHeight="1" thickBot="1">
      <c r="B149" s="133" t="str">
        <f>[10]ИТОГО!B9</f>
        <v>ИТОГО ЗА ГОД</v>
      </c>
      <c r="C149" s="136" t="str">
        <f>[10]ИТОГО!C9</f>
        <v>ПОЧУ "Автошкола "Дебют"</v>
      </c>
      <c r="D149" s="129" t="str">
        <f>[10]ИТОГО!D9</f>
        <v>Количество проведенных теоретических экзаменов</v>
      </c>
      <c r="E149" s="130"/>
      <c r="F149" s="44">
        <f>[11]ИТОГО!F9</f>
        <v>203</v>
      </c>
      <c r="G149" s="45">
        <f>[11]ИТОГО!G9</f>
        <v>0</v>
      </c>
      <c r="H149" s="37">
        <f>[11]ИТОГО!H9</f>
        <v>0</v>
      </c>
      <c r="I149" s="37">
        <f>[11]ИТОГО!I9</f>
        <v>203</v>
      </c>
      <c r="J149" s="36">
        <f>[10]ИТОГО!J9</f>
        <v>0</v>
      </c>
      <c r="K149" s="36">
        <f>[10]ИТОГО!K9</f>
        <v>0</v>
      </c>
      <c r="L149" s="36">
        <f>[10]ИТОГО!L9</f>
        <v>0</v>
      </c>
      <c r="M149" s="36">
        <f>[10]ИТОГО!M9</f>
        <v>0</v>
      </c>
      <c r="N149" s="36">
        <f>[10]ИТОГО!N9</f>
        <v>0</v>
      </c>
      <c r="O149" s="36">
        <f>[10]ИТОГО!O9</f>
        <v>0</v>
      </c>
      <c r="P149" s="36">
        <f>[10]ИТОГО!P9</f>
        <v>0</v>
      </c>
      <c r="Q149" s="36">
        <f>[10]ИТОГО!Q9</f>
        <v>0</v>
      </c>
      <c r="R149" s="36">
        <f>[10]ИТОГО!R9</f>
        <v>0</v>
      </c>
      <c r="S149" s="36">
        <f>[10]ИТОГО!S9</f>
        <v>0</v>
      </c>
      <c r="T149" s="36">
        <f>[10]ИТОГО!T9</f>
        <v>0</v>
      </c>
      <c r="U149" s="36">
        <f>[10]ИТОГО!U9</f>
        <v>0</v>
      </c>
      <c r="V149" s="36">
        <f>[10]ИТОГО!V9</f>
        <v>0</v>
      </c>
    </row>
    <row r="150" spans="2:22" ht="16.5" thickBot="1">
      <c r="B150" s="134"/>
      <c r="C150" s="137"/>
      <c r="D150" s="131" t="str">
        <f>[10]ИТОГО!D10</f>
        <v>СДАЛ</v>
      </c>
      <c r="E150" s="132"/>
      <c r="F150" s="44">
        <f>[11]ИТОГО!F10</f>
        <v>155</v>
      </c>
      <c r="G150" s="45">
        <f>[11]ИТОГО!G10</f>
        <v>0</v>
      </c>
      <c r="H150" s="37">
        <f>[11]ИТОГО!H10</f>
        <v>0</v>
      </c>
      <c r="I150" s="37">
        <f>[11]ИТОГО!I10</f>
        <v>155</v>
      </c>
      <c r="J150" s="36">
        <f>[10]ИТОГО!J10</f>
        <v>0</v>
      </c>
      <c r="K150" s="36">
        <f>[10]ИТОГО!K10</f>
        <v>0</v>
      </c>
      <c r="L150" s="36">
        <f>[10]ИТОГО!L10</f>
        <v>0</v>
      </c>
      <c r="M150" s="36">
        <f>[10]ИТОГО!M10</f>
        <v>0</v>
      </c>
      <c r="N150" s="36">
        <f>[10]ИТОГО!N10</f>
        <v>0</v>
      </c>
      <c r="O150" s="36">
        <f>[10]ИТОГО!O10</f>
        <v>0</v>
      </c>
      <c r="P150" s="36">
        <f>[10]ИТОГО!P10</f>
        <v>0</v>
      </c>
      <c r="Q150" s="36">
        <f>[10]ИТОГО!Q10</f>
        <v>0</v>
      </c>
      <c r="R150" s="36">
        <f>[10]ИТОГО!R10</f>
        <v>0</v>
      </c>
      <c r="S150" s="36">
        <f>[10]ИТОГО!S10</f>
        <v>0</v>
      </c>
      <c r="T150" s="36">
        <f>[10]ИТОГО!T10</f>
        <v>0</v>
      </c>
      <c r="U150" s="36">
        <f>[10]ИТОГО!U10</f>
        <v>0</v>
      </c>
      <c r="V150" s="36">
        <f>[10]ИТОГО!V10</f>
        <v>0</v>
      </c>
    </row>
    <row r="151" spans="2:22" ht="26.25" thickBot="1">
      <c r="B151" s="134"/>
      <c r="C151" s="137"/>
      <c r="D151" s="38" t="str">
        <f>[10]ИТОГО!D11</f>
        <v>Из них</v>
      </c>
      <c r="E151" s="38" t="str">
        <f>[10]ИТОГО!E11</f>
        <v>сданных с 1 раза (%)</v>
      </c>
      <c r="F151" s="39">
        <f>[11]ИТОГО!F11</f>
        <v>76.354679802955658</v>
      </c>
      <c r="G151" s="39" t="str">
        <f>[11]ИТОГО!G11</f>
        <v/>
      </c>
      <c r="H151" s="39" t="str">
        <f>[11]ИТОГО!H11</f>
        <v/>
      </c>
      <c r="I151" s="39">
        <f>[11]ИТОГО!I11</f>
        <v>76.354679802955658</v>
      </c>
      <c r="J151" s="40" t="str">
        <f>[10]ИТОГО!J11</f>
        <v/>
      </c>
      <c r="K151" s="40" t="str">
        <f>[10]ИТОГО!K11</f>
        <v/>
      </c>
      <c r="L151" s="40" t="str">
        <f>[10]ИТОГО!L11</f>
        <v/>
      </c>
      <c r="M151" s="40" t="str">
        <f>[10]ИТОГО!M11</f>
        <v/>
      </c>
      <c r="N151" s="40" t="str">
        <f>[10]ИТОГО!N11</f>
        <v/>
      </c>
      <c r="O151" s="40" t="str">
        <f>[10]ИТОГО!O11</f>
        <v/>
      </c>
      <c r="P151" s="40" t="str">
        <f>[10]ИТОГО!P11</f>
        <v/>
      </c>
      <c r="Q151" s="40" t="str">
        <f>[10]ИТОГО!Q11</f>
        <v/>
      </c>
      <c r="R151" s="40" t="str">
        <f>[10]ИТОГО!R11</f>
        <v/>
      </c>
      <c r="S151" s="40" t="str">
        <f>[10]ИТОГО!S11</f>
        <v/>
      </c>
      <c r="T151" s="40" t="str">
        <f>[10]ИТОГО!T11</f>
        <v/>
      </c>
      <c r="U151" s="40" t="str">
        <f>[10]ИТОГО!U11</f>
        <v/>
      </c>
      <c r="V151" s="40" t="str">
        <f>[10]ИТОГО!V11</f>
        <v/>
      </c>
    </row>
    <row r="152" spans="2:22" ht="16.5" thickBot="1">
      <c r="B152" s="134"/>
      <c r="C152" s="137"/>
      <c r="D152" s="129" t="str">
        <f>[10]ИТОГО!D12</f>
        <v>Количество проведенных экзаменов по первоначальным навыкам управления транспортным средством</v>
      </c>
      <c r="E152" s="130"/>
      <c r="F152" s="44">
        <f>[11]ИТОГО!F12</f>
        <v>60</v>
      </c>
      <c r="G152" s="45">
        <f>[11]ИТОГО!G12</f>
        <v>0</v>
      </c>
      <c r="H152" s="37">
        <f>[11]ИТОГО!H12</f>
        <v>0</v>
      </c>
      <c r="I152" s="37">
        <f>[11]ИТОГО!I12</f>
        <v>60</v>
      </c>
      <c r="J152" s="36">
        <f>[10]ИТОГО!J12</f>
        <v>0</v>
      </c>
      <c r="K152" s="36">
        <f>[10]ИТОГО!K12</f>
        <v>0</v>
      </c>
      <c r="L152" s="36">
        <f>[10]ИТОГО!L12</f>
        <v>0</v>
      </c>
      <c r="M152" s="36">
        <f>[10]ИТОГО!M12</f>
        <v>0</v>
      </c>
      <c r="N152" s="36">
        <f>[10]ИТОГО!N12</f>
        <v>0</v>
      </c>
      <c r="O152" s="36">
        <f>[10]ИТОГО!O12</f>
        <v>0</v>
      </c>
      <c r="P152" s="36">
        <f>[10]ИТОГО!P12</f>
        <v>0</v>
      </c>
      <c r="Q152" s="36">
        <f>[10]ИТОГО!Q12</f>
        <v>0</v>
      </c>
      <c r="R152" s="36">
        <f>[10]ИТОГО!R12</f>
        <v>0</v>
      </c>
      <c r="S152" s="36">
        <f>[10]ИТОГО!S12</f>
        <v>0</v>
      </c>
      <c r="T152" s="36">
        <f>[10]ИТОГО!T12</f>
        <v>0</v>
      </c>
      <c r="U152" s="36">
        <f>[10]ИТОГО!U12</f>
        <v>0</v>
      </c>
      <c r="V152" s="36">
        <f>[10]ИТОГО!V12</f>
        <v>0</v>
      </c>
    </row>
    <row r="153" spans="2:22" ht="16.5" thickBot="1">
      <c r="B153" s="134"/>
      <c r="C153" s="137"/>
      <c r="D153" s="131" t="str">
        <f>[10]ИТОГО!D13</f>
        <v>СДАЛ</v>
      </c>
      <c r="E153" s="132"/>
      <c r="F153" s="44">
        <f>[11]ИТОГО!F13</f>
        <v>49</v>
      </c>
      <c r="G153" s="45">
        <f>[11]ИТОГО!G13</f>
        <v>0</v>
      </c>
      <c r="H153" s="37">
        <f>[11]ИТОГО!H13</f>
        <v>0</v>
      </c>
      <c r="I153" s="37">
        <f>[11]ИТОГО!I13</f>
        <v>49</v>
      </c>
      <c r="J153" s="36">
        <f>[10]ИТОГО!J13</f>
        <v>0</v>
      </c>
      <c r="K153" s="36">
        <f>[10]ИТОГО!K13</f>
        <v>0</v>
      </c>
      <c r="L153" s="36">
        <f>[10]ИТОГО!L13</f>
        <v>0</v>
      </c>
      <c r="M153" s="36">
        <f>[10]ИТОГО!M13</f>
        <v>0</v>
      </c>
      <c r="N153" s="36">
        <f>[10]ИТОГО!N13</f>
        <v>0</v>
      </c>
      <c r="O153" s="36">
        <f>[10]ИТОГО!O13</f>
        <v>0</v>
      </c>
      <c r="P153" s="36">
        <f>[10]ИТОГО!P13</f>
        <v>0</v>
      </c>
      <c r="Q153" s="36">
        <f>[10]ИТОГО!Q13</f>
        <v>0</v>
      </c>
      <c r="R153" s="36">
        <f>[10]ИТОГО!R13</f>
        <v>0</v>
      </c>
      <c r="S153" s="36">
        <f>[10]ИТОГО!S13</f>
        <v>0</v>
      </c>
      <c r="T153" s="36">
        <f>[10]ИТОГО!T13</f>
        <v>0</v>
      </c>
      <c r="U153" s="36">
        <f>[10]ИТОГО!U13</f>
        <v>0</v>
      </c>
      <c r="V153" s="36">
        <f>[10]ИТОГО!V13</f>
        <v>0</v>
      </c>
    </row>
    <row r="154" spans="2:22" ht="26.25" thickBot="1">
      <c r="B154" s="134"/>
      <c r="C154" s="137"/>
      <c r="D154" s="38" t="str">
        <f>[10]ИТОГО!D14</f>
        <v>Из них</v>
      </c>
      <c r="E154" s="41" t="str">
        <f>[10]ИТОГО!E14</f>
        <v>сданных с 1 раза (%)</v>
      </c>
      <c r="F154" s="39">
        <f>[11]ИТОГО!F14</f>
        <v>81.666666666666671</v>
      </c>
      <c r="G154" s="39" t="str">
        <f>[11]ИТОГО!G14</f>
        <v/>
      </c>
      <c r="H154" s="39" t="str">
        <f>[11]ИТОГО!H14</f>
        <v/>
      </c>
      <c r="I154" s="39">
        <f>[11]ИТОГО!I14</f>
        <v>81.666666666666671</v>
      </c>
      <c r="J154" s="40" t="str">
        <f>[10]ИТОГО!J14</f>
        <v/>
      </c>
      <c r="K154" s="40" t="str">
        <f>[10]ИТОГО!K14</f>
        <v/>
      </c>
      <c r="L154" s="40" t="str">
        <f>[10]ИТОГО!L14</f>
        <v/>
      </c>
      <c r="M154" s="40" t="str">
        <f>[10]ИТОГО!M14</f>
        <v/>
      </c>
      <c r="N154" s="40" t="str">
        <f>[10]ИТОГО!N14</f>
        <v/>
      </c>
      <c r="O154" s="40" t="str">
        <f>[10]ИТОГО!O14</f>
        <v/>
      </c>
      <c r="P154" s="40" t="str">
        <f>[10]ИТОГО!P14</f>
        <v/>
      </c>
      <c r="Q154" s="40" t="str">
        <f>[10]ИТОГО!Q14</f>
        <v/>
      </c>
      <c r="R154" s="40" t="str">
        <f>[10]ИТОГО!R14</f>
        <v/>
      </c>
      <c r="S154" s="40" t="str">
        <f>[10]ИТОГО!S14</f>
        <v/>
      </c>
      <c r="T154" s="40" t="str">
        <f>[10]ИТОГО!T14</f>
        <v/>
      </c>
      <c r="U154" s="40" t="str">
        <f>[10]ИТОГО!U14</f>
        <v/>
      </c>
      <c r="V154" s="40" t="str">
        <f>[10]ИТОГО!V14</f>
        <v/>
      </c>
    </row>
    <row r="155" spans="2:22" ht="16.5" thickBot="1">
      <c r="B155" s="134"/>
      <c r="C155" s="137"/>
      <c r="D155" s="129" t="str">
        <f>[10]ИТОГО!D15</f>
        <v>Количество проведенных экзаменов по управлению транспортным средством в условиях дорожного движения</v>
      </c>
      <c r="E155" s="130"/>
      <c r="F155" s="44">
        <f>[11]ИТОГО!F15</f>
        <v>144</v>
      </c>
      <c r="G155" s="45">
        <f>[11]ИТОГО!G15</f>
        <v>0</v>
      </c>
      <c r="H155" s="37">
        <f>[11]ИТОГО!H15</f>
        <v>0</v>
      </c>
      <c r="I155" s="37">
        <f>[11]ИТОГО!I15</f>
        <v>144</v>
      </c>
      <c r="J155" s="36">
        <f>[10]ИТОГО!J15</f>
        <v>0</v>
      </c>
      <c r="K155" s="36">
        <f>[10]ИТОГО!K15</f>
        <v>0</v>
      </c>
      <c r="L155" s="36">
        <f>[10]ИТОГО!L15</f>
        <v>0</v>
      </c>
      <c r="M155" s="36">
        <f>[10]ИТОГО!M15</f>
        <v>0</v>
      </c>
      <c r="N155" s="36">
        <f>[10]ИТОГО!N15</f>
        <v>0</v>
      </c>
      <c r="O155" s="36">
        <f>[10]ИТОГО!O15</f>
        <v>0</v>
      </c>
      <c r="P155" s="36">
        <f>[10]ИТОГО!P15</f>
        <v>0</v>
      </c>
      <c r="Q155" s="36">
        <f>[10]ИТОГО!Q15</f>
        <v>0</v>
      </c>
      <c r="R155" s="36">
        <f>[10]ИТОГО!R15</f>
        <v>0</v>
      </c>
      <c r="S155" s="36">
        <f>[10]ИТОГО!S15</f>
        <v>0</v>
      </c>
      <c r="T155" s="36">
        <f>[10]ИТОГО!T15</f>
        <v>0</v>
      </c>
      <c r="U155" s="36">
        <f>[10]ИТОГО!U15</f>
        <v>0</v>
      </c>
      <c r="V155" s="36">
        <f>[10]ИТОГО!V15</f>
        <v>0</v>
      </c>
    </row>
    <row r="156" spans="2:22" ht="16.5" thickBot="1">
      <c r="B156" s="134"/>
      <c r="C156" s="137"/>
      <c r="D156" s="131" t="str">
        <f>[10]ИТОГО!D16</f>
        <v>СДАЛ</v>
      </c>
      <c r="E156" s="132"/>
      <c r="F156" s="44">
        <f>[11]ИТОГО!F16</f>
        <v>94</v>
      </c>
      <c r="G156" s="45">
        <f>[11]ИТОГО!G16</f>
        <v>0</v>
      </c>
      <c r="H156" s="37">
        <f>[11]ИТОГО!H16</f>
        <v>0</v>
      </c>
      <c r="I156" s="37">
        <f>[11]ИТОГО!I16</f>
        <v>94</v>
      </c>
      <c r="J156" s="36">
        <f>[10]ИТОГО!J16</f>
        <v>0</v>
      </c>
      <c r="K156" s="36">
        <f>[10]ИТОГО!K16</f>
        <v>0</v>
      </c>
      <c r="L156" s="36">
        <f>[10]ИТОГО!L16</f>
        <v>0</v>
      </c>
      <c r="M156" s="36">
        <f>[10]ИТОГО!M16</f>
        <v>0</v>
      </c>
      <c r="N156" s="36">
        <f>[10]ИТОГО!N16</f>
        <v>0</v>
      </c>
      <c r="O156" s="36">
        <f>[10]ИТОГО!O16</f>
        <v>0</v>
      </c>
      <c r="P156" s="36">
        <f>[10]ИТОГО!P16</f>
        <v>0</v>
      </c>
      <c r="Q156" s="36">
        <f>[10]ИТОГО!Q16</f>
        <v>0</v>
      </c>
      <c r="R156" s="36">
        <f>[10]ИТОГО!R16</f>
        <v>0</v>
      </c>
      <c r="S156" s="36">
        <f>[10]ИТОГО!S16</f>
        <v>0</v>
      </c>
      <c r="T156" s="36">
        <f>[10]ИТОГО!T16</f>
        <v>0</v>
      </c>
      <c r="U156" s="36">
        <f>[10]ИТОГО!U16</f>
        <v>0</v>
      </c>
      <c r="V156" s="36">
        <f>[10]ИТОГО!V16</f>
        <v>0</v>
      </c>
    </row>
    <row r="157" spans="2:22" ht="26.25" thickBot="1">
      <c r="B157" s="135"/>
      <c r="C157" s="138"/>
      <c r="D157" s="38" t="str">
        <f>[10]ИТОГО!D17</f>
        <v>Из них</v>
      </c>
      <c r="E157" s="41" t="str">
        <f>[10]ИТОГО!E17</f>
        <v>сданных с 1 раза (%)</v>
      </c>
      <c r="F157" s="39">
        <f>[11]ИТОГО!F17</f>
        <v>65.277777777777771</v>
      </c>
      <c r="G157" s="39" t="str">
        <f>[11]ИТОГО!G17</f>
        <v/>
      </c>
      <c r="H157" s="39" t="str">
        <f>[11]ИТОГО!H17</f>
        <v/>
      </c>
      <c r="I157" s="39">
        <f>[11]ИТОГО!I17</f>
        <v>65.277777777777771</v>
      </c>
      <c r="J157" s="40" t="str">
        <f>[10]ИТОГО!J17</f>
        <v/>
      </c>
      <c r="K157" s="40" t="str">
        <f>[10]ИТОГО!K17</f>
        <v/>
      </c>
      <c r="L157" s="40" t="str">
        <f>[10]ИТОГО!L17</f>
        <v/>
      </c>
      <c r="M157" s="40" t="str">
        <f>[10]ИТОГО!M17</f>
        <v/>
      </c>
      <c r="N157" s="40" t="str">
        <f>[10]ИТОГО!N17</f>
        <v/>
      </c>
      <c r="O157" s="40" t="str">
        <f>[10]ИТОГО!O17</f>
        <v/>
      </c>
      <c r="P157" s="40" t="str">
        <f>[10]ИТОГО!P17</f>
        <v/>
      </c>
      <c r="Q157" s="40" t="str">
        <f>[10]ИТОГО!Q17</f>
        <v/>
      </c>
      <c r="R157" s="40" t="str">
        <f>[10]ИТОГО!R17</f>
        <v/>
      </c>
      <c r="S157" s="40" t="str">
        <f>[10]ИТОГО!S17</f>
        <v/>
      </c>
      <c r="T157" s="40" t="str">
        <f>[10]ИТОГО!T17</f>
        <v/>
      </c>
      <c r="U157" s="40" t="str">
        <f>[10]ИТОГО!U17</f>
        <v/>
      </c>
      <c r="V157" s="40" t="str">
        <f>[10]ИТОГО!V17</f>
        <v/>
      </c>
    </row>
    <row r="158" spans="2:22" ht="16.5" thickBot="1">
      <c r="B158" s="35">
        <f>[10]ИТОГО!B18</f>
        <v>0</v>
      </c>
      <c r="C158" s="36">
        <f>[10]ИТОГО!C18</f>
        <v>0</v>
      </c>
      <c r="D158" s="129">
        <f>[10]ИТОГО!D18</f>
        <v>0</v>
      </c>
      <c r="E158" s="130"/>
      <c r="F158" s="42">
        <f>[11]ИТОГО!F18</f>
        <v>46.305418719211822</v>
      </c>
      <c r="G158" s="42" t="str">
        <f>[11]ИТОГО!G18</f>
        <v/>
      </c>
      <c r="H158" s="42" t="str">
        <f>[11]ИТОГО!H18</f>
        <v/>
      </c>
      <c r="I158" s="42">
        <f>[11]ИТОГО!I18</f>
        <v>46.305418719211822</v>
      </c>
      <c r="J158" s="43" t="str">
        <f>[10]ИТОГО!J18</f>
        <v/>
      </c>
      <c r="K158" s="43" t="str">
        <f>[10]ИТОГО!K18</f>
        <v/>
      </c>
      <c r="L158" s="43" t="str">
        <f>[10]ИТОГО!L18</f>
        <v/>
      </c>
      <c r="M158" s="43" t="str">
        <f>[10]ИТОГО!M18</f>
        <v/>
      </c>
      <c r="N158" s="43" t="str">
        <f>[10]ИТОГО!N18</f>
        <v/>
      </c>
      <c r="O158" s="43" t="str">
        <f>[10]ИТОГО!O18</f>
        <v/>
      </c>
      <c r="P158" s="43" t="str">
        <f>[10]ИТОГО!P18</f>
        <v/>
      </c>
      <c r="Q158" s="43" t="str">
        <f>[10]ИТОГО!Q18</f>
        <v/>
      </c>
      <c r="R158" s="43" t="str">
        <f>[10]ИТОГО!R18</f>
        <v/>
      </c>
      <c r="S158" s="43" t="str">
        <f>[10]ИТОГО!S18</f>
        <v/>
      </c>
      <c r="T158" s="43" t="str">
        <f>[10]ИТОГО!T18</f>
        <v/>
      </c>
      <c r="U158" s="43" t="str">
        <f>[10]ИТОГО!U18</f>
        <v/>
      </c>
      <c r="V158" s="43" t="str">
        <f>[10]ИТОГО!V18</f>
        <v/>
      </c>
    </row>
    <row r="162" spans="2:22">
      <c r="B162" s="10">
        <f>[12]ИТОГО!B2</f>
        <v>0</v>
      </c>
      <c r="C162" s="10">
        <f>[12]ИТОГО!C2</f>
        <v>0</v>
      </c>
      <c r="D162" s="10">
        <f>[12]ИТОГО!D2</f>
        <v>0</v>
      </c>
      <c r="E162" s="125" t="str">
        <f>[12]ИТОГО!E2</f>
        <v>КОРВЕТЪ</v>
      </c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0">
        <f>[12]ИТОГО!S2</f>
        <v>0</v>
      </c>
      <c r="T162" s="10">
        <f>[12]ИТОГО!T2</f>
        <v>0</v>
      </c>
      <c r="U162" s="10">
        <f>[12]ИТОГО!U2</f>
        <v>0</v>
      </c>
      <c r="V162" s="10">
        <f>[12]ИТОГО!V2</f>
        <v>0</v>
      </c>
    </row>
    <row r="163" spans="2:22">
      <c r="B163" s="10">
        <f>[12]ИТОГО!B3</f>
        <v>0</v>
      </c>
      <c r="C163" s="10">
        <f>[12]ИТОГО!C3</f>
        <v>0</v>
      </c>
      <c r="D163" s="10">
        <f>[12]ИТОГО!D3</f>
        <v>0</v>
      </c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0">
        <f>[12]ИТОГО!S3</f>
        <v>0</v>
      </c>
      <c r="T163" s="10">
        <f>[12]ИТОГО!T3</f>
        <v>0</v>
      </c>
      <c r="U163" s="10">
        <f>[12]ИТОГО!U3</f>
        <v>0</v>
      </c>
      <c r="V163" s="10">
        <f>[12]ИТОГО!V3</f>
        <v>0</v>
      </c>
    </row>
    <row r="164" spans="2:22">
      <c r="B164" s="10">
        <f>[12]ИТОГО!B4</f>
        <v>0</v>
      </c>
      <c r="C164" s="10">
        <f>[12]ИТОГО!C4</f>
        <v>0</v>
      </c>
      <c r="D164" s="10">
        <f>[12]ИТОГО!D4</f>
        <v>0</v>
      </c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0">
        <f>[12]ИТОГО!S4</f>
        <v>0</v>
      </c>
      <c r="T164" s="10">
        <f>[12]ИТОГО!T4</f>
        <v>0</v>
      </c>
      <c r="U164" s="10">
        <f>[12]ИТОГО!U4</f>
        <v>0</v>
      </c>
      <c r="V164" s="10">
        <f>[12]ИТОГО!V4</f>
        <v>0</v>
      </c>
    </row>
    <row r="165" spans="2:22" ht="15.75" thickBot="1">
      <c r="B165" s="10">
        <f>[12]ИТОГО!B5</f>
        <v>0</v>
      </c>
      <c r="C165" s="10">
        <f>[12]ИТОГО!C5</f>
        <v>0</v>
      </c>
      <c r="D165" s="10">
        <f>[12]ИТОГО!D5</f>
        <v>0</v>
      </c>
      <c r="E165" s="10">
        <f>[12]ИТОГО!E5</f>
        <v>0</v>
      </c>
      <c r="F165" s="10">
        <f>[12]ИТОГО!F5</f>
        <v>0</v>
      </c>
      <c r="G165" s="10">
        <f>[12]ИТОГО!G5</f>
        <v>0</v>
      </c>
      <c r="H165" s="10">
        <f>[12]ИТОГО!H5</f>
        <v>0</v>
      </c>
      <c r="I165" s="10">
        <f>[12]ИТОГО!I5</f>
        <v>0</v>
      </c>
      <c r="J165" s="10">
        <f>[12]ИТОГО!J5</f>
        <v>0</v>
      </c>
      <c r="K165" s="10">
        <f>[12]ИТОГО!K5</f>
        <v>0</v>
      </c>
      <c r="L165" s="10">
        <f>[12]ИТОГО!L5</f>
        <v>0</v>
      </c>
      <c r="M165" s="10">
        <f>[12]ИТОГО!M5</f>
        <v>0</v>
      </c>
      <c r="N165" s="10">
        <f>[12]ИТОГО!N5</f>
        <v>0</v>
      </c>
      <c r="O165" s="10">
        <f>[12]ИТОГО!O5</f>
        <v>0</v>
      </c>
      <c r="P165" s="10">
        <f>[12]ИТОГО!P5</f>
        <v>0</v>
      </c>
      <c r="Q165" s="10">
        <f>[12]ИТОГО!Q5</f>
        <v>0</v>
      </c>
      <c r="R165" s="10">
        <f>[12]ИТОГО!R5</f>
        <v>0</v>
      </c>
      <c r="S165" s="10">
        <f>[12]ИТОГО!S5</f>
        <v>0</v>
      </c>
      <c r="T165" s="10">
        <f>[12]ИТОГО!T5</f>
        <v>0</v>
      </c>
      <c r="U165" s="10">
        <f>[12]ИТОГО!U5</f>
        <v>0</v>
      </c>
      <c r="V165" s="10">
        <f>[12]ИТОГО!V5</f>
        <v>0</v>
      </c>
    </row>
    <row r="166" spans="2:22" ht="21" thickBot="1">
      <c r="B166" s="78" t="str">
        <f>[12]ИТОГО!B6</f>
        <v>Дата</v>
      </c>
      <c r="C166" s="78" t="str">
        <f>[12]ИТОГО!C6</f>
        <v>Наименование организации, осуществляющей образовательную деятельность, адрес местонахождения</v>
      </c>
      <c r="D166" s="80" t="str">
        <f>[12]ИТОГО!D6</f>
        <v>Наименование экзаменов на право управления транспортными средствами</v>
      </c>
      <c r="E166" s="81"/>
      <c r="F166" s="84" t="str">
        <f>[12]ИТОГО!F6</f>
        <v>Количество проведенных экзаменов на право управления транспортными средствами соответствующих категорий и подкатегорий транспортных средств</v>
      </c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6"/>
    </row>
    <row r="167" spans="2:22" ht="15.75" thickBot="1">
      <c r="B167" s="79"/>
      <c r="C167" s="79"/>
      <c r="D167" s="82"/>
      <c r="E167" s="83"/>
      <c r="F167" s="11" t="str">
        <f>[12]ИТОГО!F7</f>
        <v>Всего</v>
      </c>
      <c r="G167" s="11" t="str">
        <f>[12]ИТОГО!G7</f>
        <v>А</v>
      </c>
      <c r="H167" s="11" t="str">
        <f>[12]ИТОГО!H7</f>
        <v>А1</v>
      </c>
      <c r="I167" s="11" t="str">
        <f>[12]ИТОГО!I7</f>
        <v>В</v>
      </c>
      <c r="J167" s="11" t="str">
        <f>[12]ИТОГО!J7</f>
        <v>В1</v>
      </c>
      <c r="K167" s="11" t="str">
        <f>[12]ИТОГО!K7</f>
        <v>С</v>
      </c>
      <c r="L167" s="11" t="str">
        <f>[12]ИТОГО!L7</f>
        <v>С1</v>
      </c>
      <c r="M167" s="11" t="str">
        <f>[12]ИТОГО!M7</f>
        <v>D</v>
      </c>
      <c r="N167" s="11" t="str">
        <f>[12]ИТОГО!N7</f>
        <v>D1</v>
      </c>
      <c r="O167" s="11" t="str">
        <f>[12]ИТОГО!O7</f>
        <v>BE</v>
      </c>
      <c r="P167" s="11" t="str">
        <f>[12]ИТОГО!P7</f>
        <v>СЕ</v>
      </c>
      <c r="Q167" s="11" t="str">
        <f>[12]ИТОГО!Q7</f>
        <v>С1Е</v>
      </c>
      <c r="R167" s="11" t="str">
        <f>[12]ИТОГО!R7</f>
        <v>DE</v>
      </c>
      <c r="S167" s="11" t="str">
        <f>[12]ИТОГО!S7</f>
        <v>D1E</v>
      </c>
      <c r="T167" s="11" t="str">
        <f>[12]ИТОГО!T7</f>
        <v>Tm</v>
      </c>
      <c r="U167" s="11" t="str">
        <f>[12]ИТОГО!U7</f>
        <v>Tb</v>
      </c>
      <c r="V167" s="11" t="str">
        <f>[12]ИТОГО!V7</f>
        <v>М</v>
      </c>
    </row>
    <row r="168" spans="2:22" ht="15.75" thickBot="1">
      <c r="B168" s="12">
        <f>[12]ИТОГО!B8</f>
        <v>1</v>
      </c>
      <c r="C168" s="13">
        <f>[12]ИТОГО!C8</f>
        <v>2</v>
      </c>
      <c r="D168" s="87">
        <f>[12]ИТОГО!D8</f>
        <v>3</v>
      </c>
      <c r="E168" s="88"/>
      <c r="F168" s="13">
        <f>[12]ИТОГО!F8</f>
        <v>4</v>
      </c>
      <c r="G168" s="13">
        <f>[12]ИТОГО!G8</f>
        <v>5</v>
      </c>
      <c r="H168" s="13">
        <f>[12]ИТОГО!H8</f>
        <v>6</v>
      </c>
      <c r="I168" s="13">
        <f>[12]ИТОГО!I8</f>
        <v>7</v>
      </c>
      <c r="J168" s="13">
        <f>[12]ИТОГО!J8</f>
        <v>8</v>
      </c>
      <c r="K168" s="13">
        <f>[12]ИТОГО!K8</f>
        <v>9</v>
      </c>
      <c r="L168" s="13">
        <f>[12]ИТОГО!L8</f>
        <v>10</v>
      </c>
      <c r="M168" s="13">
        <f>[12]ИТОГО!M8</f>
        <v>11</v>
      </c>
      <c r="N168" s="13">
        <f>[12]ИТОГО!N8</f>
        <v>12</v>
      </c>
      <c r="O168" s="13">
        <f>[12]ИТОГО!O8</f>
        <v>13</v>
      </c>
      <c r="P168" s="13">
        <f>[12]ИТОГО!P8</f>
        <v>14</v>
      </c>
      <c r="Q168" s="13">
        <f>[12]ИТОГО!Q8</f>
        <v>15</v>
      </c>
      <c r="R168" s="13">
        <f>[12]ИТОГО!R8</f>
        <v>16</v>
      </c>
      <c r="S168" s="13">
        <f>[12]ИТОГО!S8</f>
        <v>17</v>
      </c>
      <c r="T168" s="13">
        <f>[12]ИТОГО!T8</f>
        <v>18</v>
      </c>
      <c r="U168" s="13">
        <f>[12]ИТОГО!U8</f>
        <v>19</v>
      </c>
      <c r="V168" s="13">
        <f>[12]ИТОГО!V8</f>
        <v>20</v>
      </c>
    </row>
    <row r="169" spans="2:22" ht="16.5" customHeight="1" thickBot="1">
      <c r="B169" s="122" t="str">
        <f>[12]ИТОГО!B9</f>
        <v>ИТОГО ЗА ГОД</v>
      </c>
      <c r="C169" s="121" t="str">
        <f>[12]ИТОГО!C9</f>
        <v>НКП НОЦ "Корветъ", г. КУРСК</v>
      </c>
      <c r="D169" s="75" t="str">
        <f>[12]ИТОГО!D9</f>
        <v>Количество проведенных теоретических экзаменов</v>
      </c>
      <c r="E169" s="76"/>
      <c r="F169" s="14">
        <f>[13]ИТОГО!F9</f>
        <v>164</v>
      </c>
      <c r="G169" s="13">
        <f>[13]ИТОГО!G9</f>
        <v>0</v>
      </c>
      <c r="H169" s="13">
        <f>[13]ИТОГО!H9</f>
        <v>0</v>
      </c>
      <c r="I169" s="14">
        <f>[13]ИТОГО!I9</f>
        <v>164</v>
      </c>
      <c r="J169" s="13">
        <f>[12]ИТОГО!J9</f>
        <v>0</v>
      </c>
      <c r="K169" s="13">
        <f>[12]ИТОГО!K9</f>
        <v>0</v>
      </c>
      <c r="L169" s="13">
        <f>[12]ИТОГО!L9</f>
        <v>0</v>
      </c>
      <c r="M169" s="13">
        <f>[12]ИТОГО!M9</f>
        <v>0</v>
      </c>
      <c r="N169" s="13">
        <f>[12]ИТОГО!N9</f>
        <v>0</v>
      </c>
      <c r="O169" s="13">
        <f>[12]ИТОГО!O9</f>
        <v>0</v>
      </c>
      <c r="P169" s="13">
        <f>[12]ИТОГО!P9</f>
        <v>0</v>
      </c>
      <c r="Q169" s="13">
        <f>[12]ИТОГО!Q9</f>
        <v>0</v>
      </c>
      <c r="R169" s="13">
        <f>[12]ИТОГО!R9</f>
        <v>0</v>
      </c>
      <c r="S169" s="13">
        <f>[12]ИТОГО!S9</f>
        <v>0</v>
      </c>
      <c r="T169" s="13">
        <f>[12]ИТОГО!T9</f>
        <v>0</v>
      </c>
      <c r="U169" s="13">
        <f>[12]ИТОГО!U9</f>
        <v>0</v>
      </c>
      <c r="V169" s="13">
        <f>[12]ИТОГО!V9</f>
        <v>0</v>
      </c>
    </row>
    <row r="170" spans="2:22" ht="16.5" thickBot="1">
      <c r="B170" s="123"/>
      <c r="C170" s="99"/>
      <c r="D170" s="87" t="str">
        <f>[12]ИТОГО!D10</f>
        <v>СДАЛ</v>
      </c>
      <c r="E170" s="88"/>
      <c r="F170" s="14">
        <f>[13]ИТОГО!F10</f>
        <v>154</v>
      </c>
      <c r="G170" s="13">
        <f>[13]ИТОГО!G10</f>
        <v>0</v>
      </c>
      <c r="H170" s="13">
        <f>[13]ИТОГО!H10</f>
        <v>0</v>
      </c>
      <c r="I170" s="14">
        <f>[13]ИТОГО!I10</f>
        <v>154</v>
      </c>
      <c r="J170" s="13">
        <f>[12]ИТОГО!J10</f>
        <v>0</v>
      </c>
      <c r="K170" s="13">
        <f>[12]ИТОГО!K10</f>
        <v>0</v>
      </c>
      <c r="L170" s="13">
        <f>[12]ИТОГО!L10</f>
        <v>0</v>
      </c>
      <c r="M170" s="13">
        <f>[12]ИТОГО!M10</f>
        <v>0</v>
      </c>
      <c r="N170" s="13">
        <f>[12]ИТОГО!N10</f>
        <v>0</v>
      </c>
      <c r="O170" s="13">
        <f>[12]ИТОГО!O10</f>
        <v>0</v>
      </c>
      <c r="P170" s="13">
        <f>[12]ИТОГО!P10</f>
        <v>0</v>
      </c>
      <c r="Q170" s="13">
        <f>[12]ИТОГО!Q10</f>
        <v>0</v>
      </c>
      <c r="R170" s="13">
        <f>[12]ИТОГО!R10</f>
        <v>0</v>
      </c>
      <c r="S170" s="13">
        <f>[12]ИТОГО!S10</f>
        <v>0</v>
      </c>
      <c r="T170" s="13">
        <f>[12]ИТОГО!T10</f>
        <v>0</v>
      </c>
      <c r="U170" s="13">
        <f>[12]ИТОГО!U10</f>
        <v>0</v>
      </c>
      <c r="V170" s="13">
        <f>[12]ИТОГО!V10</f>
        <v>0</v>
      </c>
    </row>
    <row r="171" spans="2:22" ht="26.25" thickBot="1">
      <c r="B171" s="123"/>
      <c r="C171" s="99"/>
      <c r="D171" s="15" t="str">
        <f>[12]ИТОГО!D11</f>
        <v>Из них</v>
      </c>
      <c r="E171" s="15" t="str">
        <f>[12]ИТОГО!E11</f>
        <v>сданных с 1 раза (%)</v>
      </c>
      <c r="F171" s="16">
        <f>[13]ИТОГО!F11</f>
        <v>93.902439024390247</v>
      </c>
      <c r="G171" s="16" t="str">
        <f>[13]ИТОГО!G11</f>
        <v/>
      </c>
      <c r="H171" s="16" t="str">
        <f>[13]ИТОГО!H11</f>
        <v/>
      </c>
      <c r="I171" s="16">
        <f>[13]ИТОГО!I11</f>
        <v>93.902439024390247</v>
      </c>
      <c r="J171" s="16" t="str">
        <f>[12]ИТОГО!J11</f>
        <v/>
      </c>
      <c r="K171" s="16" t="str">
        <f>[12]ИТОГО!K11</f>
        <v/>
      </c>
      <c r="L171" s="16" t="str">
        <f>[12]ИТОГО!L11</f>
        <v/>
      </c>
      <c r="M171" s="16" t="str">
        <f>[12]ИТОГО!M11</f>
        <v/>
      </c>
      <c r="N171" s="16" t="str">
        <f>[12]ИТОГО!N11</f>
        <v/>
      </c>
      <c r="O171" s="16" t="str">
        <f>[12]ИТОГО!O11</f>
        <v/>
      </c>
      <c r="P171" s="16" t="str">
        <f>[12]ИТОГО!P11</f>
        <v/>
      </c>
      <c r="Q171" s="16" t="str">
        <f>[12]ИТОГО!Q11</f>
        <v/>
      </c>
      <c r="R171" s="16" t="str">
        <f>[12]ИТОГО!R11</f>
        <v/>
      </c>
      <c r="S171" s="16" t="str">
        <f>[12]ИТОГО!S11</f>
        <v/>
      </c>
      <c r="T171" s="16" t="str">
        <f>[12]ИТОГО!T11</f>
        <v/>
      </c>
      <c r="U171" s="16" t="str">
        <f>[12]ИТОГО!U11</f>
        <v/>
      </c>
      <c r="V171" s="16" t="str">
        <f>[12]ИТОГО!V11</f>
        <v/>
      </c>
    </row>
    <row r="172" spans="2:22" ht="16.5" thickBot="1">
      <c r="B172" s="123"/>
      <c r="C172" s="99"/>
      <c r="D172" s="75" t="str">
        <f>[12]ИТОГО!D12</f>
        <v>Количество проведенных экзаменов по первоначальным навыкам управления транспортным средством</v>
      </c>
      <c r="E172" s="76"/>
      <c r="F172" s="14">
        <f>[13]ИТОГО!F12</f>
        <v>25</v>
      </c>
      <c r="G172" s="13">
        <f>[13]ИТОГО!G12</f>
        <v>0</v>
      </c>
      <c r="H172" s="13">
        <f>[13]ИТОГО!H12</f>
        <v>0</v>
      </c>
      <c r="I172" s="14">
        <f>[13]ИТОГО!I12</f>
        <v>25</v>
      </c>
      <c r="J172" s="13">
        <f>[12]ИТОГО!J12</f>
        <v>0</v>
      </c>
      <c r="K172" s="13">
        <f>[12]ИТОГО!K12</f>
        <v>0</v>
      </c>
      <c r="L172" s="13">
        <f>[12]ИТОГО!L12</f>
        <v>0</v>
      </c>
      <c r="M172" s="13">
        <f>[12]ИТОГО!M12</f>
        <v>0</v>
      </c>
      <c r="N172" s="13">
        <f>[12]ИТОГО!N12</f>
        <v>0</v>
      </c>
      <c r="O172" s="13">
        <f>[12]ИТОГО!O12</f>
        <v>0</v>
      </c>
      <c r="P172" s="13">
        <f>[12]ИТОГО!P12</f>
        <v>0</v>
      </c>
      <c r="Q172" s="13">
        <f>[12]ИТОГО!Q12</f>
        <v>0</v>
      </c>
      <c r="R172" s="13">
        <f>[12]ИТОГО!R12</f>
        <v>0</v>
      </c>
      <c r="S172" s="13">
        <f>[12]ИТОГО!S12</f>
        <v>0</v>
      </c>
      <c r="T172" s="13">
        <f>[12]ИТОГО!T12</f>
        <v>0</v>
      </c>
      <c r="U172" s="13">
        <f>[12]ИТОГО!U12</f>
        <v>0</v>
      </c>
      <c r="V172" s="13">
        <f>[12]ИТОГО!V12</f>
        <v>0</v>
      </c>
    </row>
    <row r="173" spans="2:22" ht="16.5" thickBot="1">
      <c r="B173" s="123"/>
      <c r="C173" s="99"/>
      <c r="D173" s="87" t="str">
        <f>[12]ИТОГО!D13</f>
        <v>СДАЛ</v>
      </c>
      <c r="E173" s="88"/>
      <c r="F173" s="14">
        <f>[13]ИТОГО!F13</f>
        <v>21</v>
      </c>
      <c r="G173" s="13">
        <f>[13]ИТОГО!G13</f>
        <v>0</v>
      </c>
      <c r="H173" s="13">
        <f>[13]ИТОГО!H13</f>
        <v>0</v>
      </c>
      <c r="I173" s="14">
        <f>[13]ИТОГО!I13</f>
        <v>21</v>
      </c>
      <c r="J173" s="13">
        <f>[12]ИТОГО!J13</f>
        <v>0</v>
      </c>
      <c r="K173" s="13">
        <f>[12]ИТОГО!K13</f>
        <v>0</v>
      </c>
      <c r="L173" s="13">
        <f>[12]ИТОГО!L13</f>
        <v>0</v>
      </c>
      <c r="M173" s="13">
        <f>[12]ИТОГО!M13</f>
        <v>0</v>
      </c>
      <c r="N173" s="13">
        <f>[12]ИТОГО!N13</f>
        <v>0</v>
      </c>
      <c r="O173" s="13">
        <f>[12]ИТОГО!O13</f>
        <v>0</v>
      </c>
      <c r="P173" s="13">
        <f>[12]ИТОГО!P13</f>
        <v>0</v>
      </c>
      <c r="Q173" s="13">
        <f>[12]ИТОГО!Q13</f>
        <v>0</v>
      </c>
      <c r="R173" s="13">
        <f>[12]ИТОГО!R13</f>
        <v>0</v>
      </c>
      <c r="S173" s="13">
        <f>[12]ИТОГО!S13</f>
        <v>0</v>
      </c>
      <c r="T173" s="13">
        <f>[12]ИТОГО!T13</f>
        <v>0</v>
      </c>
      <c r="U173" s="13">
        <f>[12]ИТОГО!U13</f>
        <v>0</v>
      </c>
      <c r="V173" s="13">
        <f>[12]ИТОГО!V13</f>
        <v>0</v>
      </c>
    </row>
    <row r="174" spans="2:22" ht="26.25" thickBot="1">
      <c r="B174" s="123"/>
      <c r="C174" s="99"/>
      <c r="D174" s="15" t="str">
        <f>[12]ИТОГО!D14</f>
        <v>Из них</v>
      </c>
      <c r="E174" s="17" t="str">
        <f>[12]ИТОГО!E14</f>
        <v>сданных с 1 раза (%)</v>
      </c>
      <c r="F174" s="16">
        <f>[13]ИТОГО!F14</f>
        <v>84</v>
      </c>
      <c r="G174" s="16" t="str">
        <f>[13]ИТОГО!G14</f>
        <v/>
      </c>
      <c r="H174" s="16" t="str">
        <f>[13]ИТОГО!H14</f>
        <v/>
      </c>
      <c r="I174" s="16">
        <f>[13]ИТОГО!I14</f>
        <v>84</v>
      </c>
      <c r="J174" s="16" t="str">
        <f>[12]ИТОГО!J14</f>
        <v/>
      </c>
      <c r="K174" s="16" t="str">
        <f>[12]ИТОГО!K14</f>
        <v/>
      </c>
      <c r="L174" s="16" t="str">
        <f>[12]ИТОГО!L14</f>
        <v/>
      </c>
      <c r="M174" s="16" t="str">
        <f>[12]ИТОГО!M14</f>
        <v/>
      </c>
      <c r="N174" s="16" t="str">
        <f>[12]ИТОГО!N14</f>
        <v/>
      </c>
      <c r="O174" s="16" t="str">
        <f>[12]ИТОГО!O14</f>
        <v/>
      </c>
      <c r="P174" s="16" t="str">
        <f>[12]ИТОГО!P14</f>
        <v/>
      </c>
      <c r="Q174" s="16" t="str">
        <f>[12]ИТОГО!Q14</f>
        <v/>
      </c>
      <c r="R174" s="16" t="str">
        <f>[12]ИТОГО!R14</f>
        <v/>
      </c>
      <c r="S174" s="16" t="str">
        <f>[12]ИТОГО!S14</f>
        <v/>
      </c>
      <c r="T174" s="16" t="str">
        <f>[12]ИТОГО!T14</f>
        <v/>
      </c>
      <c r="U174" s="16" t="str">
        <f>[12]ИТОГО!U14</f>
        <v/>
      </c>
      <c r="V174" s="16" t="str">
        <f>[12]ИТОГО!V14</f>
        <v/>
      </c>
    </row>
    <row r="175" spans="2:22" ht="16.5" thickBot="1">
      <c r="B175" s="123"/>
      <c r="C175" s="99"/>
      <c r="D175" s="75" t="str">
        <f>[12]ИТОГО!D15</f>
        <v>Количество проведенных экзаменов по управлению транспортным средством в условиях дорожного движения</v>
      </c>
      <c r="E175" s="76"/>
      <c r="F175" s="14">
        <f>[13]ИТОГО!F15</f>
        <v>150</v>
      </c>
      <c r="G175" s="13">
        <f>[13]ИТОГО!G15</f>
        <v>0</v>
      </c>
      <c r="H175" s="13">
        <f>[13]ИТОГО!H15</f>
        <v>0</v>
      </c>
      <c r="I175" s="14">
        <f>[13]ИТОГО!I15</f>
        <v>150</v>
      </c>
      <c r="J175" s="13">
        <f>[12]ИТОГО!J15</f>
        <v>0</v>
      </c>
      <c r="K175" s="13">
        <f>[12]ИТОГО!K15</f>
        <v>0</v>
      </c>
      <c r="L175" s="13">
        <f>[12]ИТОГО!L15</f>
        <v>0</v>
      </c>
      <c r="M175" s="13">
        <f>[12]ИТОГО!M15</f>
        <v>0</v>
      </c>
      <c r="N175" s="13">
        <f>[12]ИТОГО!N15</f>
        <v>0</v>
      </c>
      <c r="O175" s="13">
        <f>[12]ИТОГО!O15</f>
        <v>0</v>
      </c>
      <c r="P175" s="13">
        <f>[12]ИТОГО!P15</f>
        <v>0</v>
      </c>
      <c r="Q175" s="13">
        <f>[12]ИТОГО!Q15</f>
        <v>0</v>
      </c>
      <c r="R175" s="13">
        <f>[12]ИТОГО!R15</f>
        <v>0</v>
      </c>
      <c r="S175" s="13">
        <f>[12]ИТОГО!S15</f>
        <v>0</v>
      </c>
      <c r="T175" s="13">
        <f>[12]ИТОГО!T15</f>
        <v>0</v>
      </c>
      <c r="U175" s="13">
        <f>[12]ИТОГО!U15</f>
        <v>0</v>
      </c>
      <c r="V175" s="13">
        <f>[12]ИТОГО!V15</f>
        <v>0</v>
      </c>
    </row>
    <row r="176" spans="2:22" ht="16.5" thickBot="1">
      <c r="B176" s="123"/>
      <c r="C176" s="99"/>
      <c r="D176" s="87" t="str">
        <f>[12]ИТОГО!D16</f>
        <v>СДАЛ</v>
      </c>
      <c r="E176" s="88"/>
      <c r="F176" s="14">
        <f>[13]ИТОГО!F16</f>
        <v>75</v>
      </c>
      <c r="G176" s="13">
        <f>[13]ИТОГО!G16</f>
        <v>0</v>
      </c>
      <c r="H176" s="13">
        <f>[13]ИТОГО!H16</f>
        <v>0</v>
      </c>
      <c r="I176" s="14">
        <f>[13]ИТОГО!I16</f>
        <v>75</v>
      </c>
      <c r="J176" s="13">
        <f>[12]ИТОГО!J16</f>
        <v>0</v>
      </c>
      <c r="K176" s="13">
        <f>[12]ИТОГО!K16</f>
        <v>0</v>
      </c>
      <c r="L176" s="13">
        <f>[12]ИТОГО!L16</f>
        <v>0</v>
      </c>
      <c r="M176" s="13">
        <f>[12]ИТОГО!M16</f>
        <v>0</v>
      </c>
      <c r="N176" s="13">
        <f>[12]ИТОГО!N16</f>
        <v>0</v>
      </c>
      <c r="O176" s="13">
        <f>[12]ИТОГО!O16</f>
        <v>0</v>
      </c>
      <c r="P176" s="13">
        <f>[12]ИТОГО!P16</f>
        <v>0</v>
      </c>
      <c r="Q176" s="13">
        <f>[12]ИТОГО!Q16</f>
        <v>0</v>
      </c>
      <c r="R176" s="13">
        <f>[12]ИТОГО!R16</f>
        <v>0</v>
      </c>
      <c r="S176" s="13">
        <f>[12]ИТОГО!S16</f>
        <v>0</v>
      </c>
      <c r="T176" s="13">
        <f>[12]ИТОГО!T16</f>
        <v>0</v>
      </c>
      <c r="U176" s="13">
        <f>[12]ИТОГО!U16</f>
        <v>0</v>
      </c>
      <c r="V176" s="13">
        <f>[12]ИТОГО!V16</f>
        <v>0</v>
      </c>
    </row>
    <row r="177" spans="2:22" ht="26.25" thickBot="1">
      <c r="B177" s="124"/>
      <c r="C177" s="100"/>
      <c r="D177" s="15" t="str">
        <f>[12]ИТОГО!D17</f>
        <v>Из них</v>
      </c>
      <c r="E177" s="17" t="str">
        <f>[12]ИТОГО!E17</f>
        <v>сданных с 1 раза (%)</v>
      </c>
      <c r="F177" s="16">
        <f>[13]ИТОГО!F17</f>
        <v>50</v>
      </c>
      <c r="G177" s="16" t="str">
        <f>[13]ИТОГО!G17</f>
        <v/>
      </c>
      <c r="H177" s="16" t="str">
        <f>[13]ИТОГО!H17</f>
        <v/>
      </c>
      <c r="I177" s="16">
        <f>[13]ИТОГО!I17</f>
        <v>50</v>
      </c>
      <c r="J177" s="16" t="str">
        <f>[12]ИТОГО!J17</f>
        <v/>
      </c>
      <c r="K177" s="16" t="str">
        <f>[12]ИТОГО!K17</f>
        <v/>
      </c>
      <c r="L177" s="16" t="str">
        <f>[12]ИТОГО!L17</f>
        <v/>
      </c>
      <c r="M177" s="16" t="str">
        <f>[12]ИТОГО!M17</f>
        <v/>
      </c>
      <c r="N177" s="16" t="str">
        <f>[12]ИТОГО!N17</f>
        <v/>
      </c>
      <c r="O177" s="16" t="str">
        <f>[12]ИТОГО!O17</f>
        <v/>
      </c>
      <c r="P177" s="16" t="str">
        <f>[12]ИТОГО!P17</f>
        <v/>
      </c>
      <c r="Q177" s="16" t="str">
        <f>[12]ИТОГО!Q17</f>
        <v/>
      </c>
      <c r="R177" s="16" t="str">
        <f>[12]ИТОГО!R17</f>
        <v/>
      </c>
      <c r="S177" s="16" t="str">
        <f>[12]ИТОГО!S17</f>
        <v/>
      </c>
      <c r="T177" s="16" t="str">
        <f>[12]ИТОГО!T17</f>
        <v/>
      </c>
      <c r="U177" s="16" t="str">
        <f>[12]ИТОГО!U17</f>
        <v/>
      </c>
      <c r="V177" s="16" t="str">
        <f>[12]ИТОГО!V17</f>
        <v/>
      </c>
    </row>
    <row r="178" spans="2:22" ht="16.5" thickBot="1">
      <c r="B178" s="12">
        <f>[12]ИТОГО!B18</f>
        <v>0</v>
      </c>
      <c r="C178" s="13">
        <f>[12]ИТОГО!C18</f>
        <v>0</v>
      </c>
      <c r="D178" s="75">
        <f>[12]ИТОГО!D18</f>
        <v>0</v>
      </c>
      <c r="E178" s="76"/>
      <c r="F178" s="18">
        <f>[13]ИТОГО!F18</f>
        <v>45.731707317073173</v>
      </c>
      <c r="G178" s="18" t="str">
        <f>[13]ИТОГО!G18</f>
        <v/>
      </c>
      <c r="H178" s="18" t="str">
        <f>[13]ИТОГО!H18</f>
        <v/>
      </c>
      <c r="I178" s="18">
        <f>[13]ИТОГО!I18</f>
        <v>45.731707317073173</v>
      </c>
      <c r="J178" s="18" t="str">
        <f>[12]ИТОГО!J18</f>
        <v/>
      </c>
      <c r="K178" s="18" t="str">
        <f>[12]ИТОГО!K18</f>
        <v/>
      </c>
      <c r="L178" s="18" t="str">
        <f>[12]ИТОГО!L18</f>
        <v/>
      </c>
      <c r="M178" s="18" t="str">
        <f>[12]ИТОГО!M18</f>
        <v/>
      </c>
      <c r="N178" s="18" t="str">
        <f>[12]ИТОГО!N18</f>
        <v/>
      </c>
      <c r="O178" s="18" t="str">
        <f>[12]ИТОГО!O18</f>
        <v/>
      </c>
      <c r="P178" s="18" t="str">
        <f>[12]ИТОГО!P18</f>
        <v/>
      </c>
      <c r="Q178" s="18" t="str">
        <f>[12]ИТОГО!Q18</f>
        <v/>
      </c>
      <c r="R178" s="18" t="str">
        <f>[12]ИТОГО!R18</f>
        <v/>
      </c>
      <c r="S178" s="18" t="str">
        <f>[12]ИТОГО!S18</f>
        <v/>
      </c>
      <c r="T178" s="18" t="str">
        <f>[12]ИТОГО!T18</f>
        <v/>
      </c>
      <c r="U178" s="18" t="str">
        <f>[12]ИТОГО!U18</f>
        <v/>
      </c>
      <c r="V178" s="18" t="str">
        <f>[12]ИТОГО!V18</f>
        <v/>
      </c>
    </row>
    <row r="185" spans="2:22" ht="14.45" customHeight="1">
      <c r="B185" s="33">
        <f>[14]ИТОГО!B2</f>
        <v>0</v>
      </c>
      <c r="C185" s="33">
        <f>[14]ИТОГО!C2</f>
        <v>0</v>
      </c>
      <c r="D185" s="33">
        <f>[14]ИТОГО!D2</f>
        <v>0</v>
      </c>
      <c r="E185" s="126" t="str">
        <f>[14]ИТОГО!E2</f>
        <v>ПРОФИ +</v>
      </c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33">
        <f>[14]ИТОГО!S2</f>
        <v>0</v>
      </c>
      <c r="T185" s="33">
        <f>[14]ИТОГО!T2</f>
        <v>0</v>
      </c>
      <c r="U185" s="33">
        <f>[14]ИТОГО!U2</f>
        <v>0</v>
      </c>
      <c r="V185" s="33">
        <f>[14]ИТОГО!V2</f>
        <v>0</v>
      </c>
    </row>
    <row r="186" spans="2:22" ht="14.45" customHeight="1">
      <c r="B186" s="33">
        <f>[14]ИТОГО!B3</f>
        <v>0</v>
      </c>
      <c r="C186" s="33">
        <f>[14]ИТОГО!C3</f>
        <v>0</v>
      </c>
      <c r="D186" s="33">
        <f>[14]ИТОГО!D3</f>
        <v>0</v>
      </c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33">
        <f>[14]ИТОГО!S3</f>
        <v>0</v>
      </c>
      <c r="T186" s="33">
        <f>[14]ИТОГО!T3</f>
        <v>0</v>
      </c>
      <c r="U186" s="33">
        <f>[14]ИТОГО!U3</f>
        <v>0</v>
      </c>
      <c r="V186" s="33">
        <f>[14]ИТОГО!V3</f>
        <v>0</v>
      </c>
    </row>
    <row r="187" spans="2:22" ht="14.45" customHeight="1">
      <c r="B187" s="33">
        <f>[14]ИТОГО!B4</f>
        <v>0</v>
      </c>
      <c r="C187" s="33">
        <f>[14]ИТОГО!C4</f>
        <v>0</v>
      </c>
      <c r="D187" s="33">
        <f>[14]ИТОГО!D4</f>
        <v>0</v>
      </c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33">
        <f>[14]ИТОГО!S4</f>
        <v>0</v>
      </c>
      <c r="T187" s="33">
        <f>[14]ИТОГО!T4</f>
        <v>0</v>
      </c>
      <c r="U187" s="33">
        <f>[14]ИТОГО!U4</f>
        <v>0</v>
      </c>
      <c r="V187" s="33">
        <f>[14]ИТОГО!V4</f>
        <v>0</v>
      </c>
    </row>
    <row r="188" spans="2:22" ht="15.75" thickBot="1">
      <c r="B188" s="33">
        <f>[14]ИТОГО!B5</f>
        <v>0</v>
      </c>
      <c r="C188" s="33">
        <f>[14]ИТОГО!C5</f>
        <v>0</v>
      </c>
      <c r="D188" s="33">
        <f>[14]ИТОГО!D5</f>
        <v>0</v>
      </c>
      <c r="E188" s="33">
        <f>[14]ИТОГО!E5</f>
        <v>0</v>
      </c>
      <c r="F188" s="33">
        <f>[14]ИТОГО!F5</f>
        <v>0</v>
      </c>
      <c r="G188" s="33">
        <f>[14]ИТОГО!G5</f>
        <v>0</v>
      </c>
      <c r="H188" s="33">
        <f>[14]ИТОГО!H5</f>
        <v>0</v>
      </c>
      <c r="I188" s="33">
        <f>[14]ИТОГО!I5</f>
        <v>0</v>
      </c>
      <c r="J188" s="33">
        <f>[14]ИТОГО!J5</f>
        <v>0</v>
      </c>
      <c r="K188" s="33">
        <f>[14]ИТОГО!K5</f>
        <v>0</v>
      </c>
      <c r="L188" s="33">
        <f>[14]ИТОГО!L5</f>
        <v>0</v>
      </c>
      <c r="M188" s="33">
        <f>[14]ИТОГО!M5</f>
        <v>0</v>
      </c>
      <c r="N188" s="33">
        <f>[14]ИТОГО!N5</f>
        <v>0</v>
      </c>
      <c r="O188" s="33">
        <f>[14]ИТОГО!O5</f>
        <v>0</v>
      </c>
      <c r="P188" s="33">
        <f>[14]ИТОГО!P5</f>
        <v>0</v>
      </c>
      <c r="Q188" s="33">
        <f>[14]ИТОГО!Q5</f>
        <v>0</v>
      </c>
      <c r="R188" s="33">
        <f>[14]ИТОГО!R5</f>
        <v>0</v>
      </c>
      <c r="S188" s="33">
        <f>[14]ИТОГО!S5</f>
        <v>0</v>
      </c>
      <c r="T188" s="33">
        <f>[14]ИТОГО!T5</f>
        <v>0</v>
      </c>
      <c r="U188" s="33">
        <f>[14]ИТОГО!U5</f>
        <v>0</v>
      </c>
      <c r="V188" s="33">
        <f>[14]ИТОГО!V5</f>
        <v>0</v>
      </c>
    </row>
    <row r="189" spans="2:22" ht="21" customHeight="1" thickBot="1">
      <c r="B189" s="139" t="str">
        <f>[14]ИТОГО!B6</f>
        <v>Дата</v>
      </c>
      <c r="C189" s="139" t="str">
        <f>[14]ИТОГО!C6</f>
        <v>Наименование организации, осуществляющей образовательную деятельность, адрес местонахождения</v>
      </c>
      <c r="D189" s="141" t="str">
        <f>[14]ИТОГО!D6</f>
        <v>Наименование экзаменов на право управления транспортными средствами</v>
      </c>
      <c r="E189" s="142"/>
      <c r="F189" s="145" t="str">
        <f>[14]ИТОГО!F6</f>
        <v>Количество проведенных экзаменов на право управления транспортными средствами соответствующих категорий и подкатегорий транспортных средств</v>
      </c>
      <c r="G189" s="146"/>
      <c r="H189" s="146"/>
      <c r="I189" s="146"/>
      <c r="J189" s="146"/>
      <c r="K189" s="146"/>
      <c r="L189" s="146"/>
      <c r="M189" s="146"/>
      <c r="N189" s="146"/>
      <c r="O189" s="146"/>
      <c r="P189" s="146"/>
      <c r="Q189" s="146"/>
      <c r="R189" s="146"/>
      <c r="S189" s="146"/>
      <c r="T189" s="146"/>
      <c r="U189" s="146"/>
      <c r="V189" s="147"/>
    </row>
    <row r="190" spans="2:22" ht="15" customHeight="1" thickBot="1">
      <c r="B190" s="140"/>
      <c r="C190" s="140"/>
      <c r="D190" s="143"/>
      <c r="E190" s="144"/>
      <c r="F190" s="34" t="str">
        <f>[14]ИТОГО!F7</f>
        <v>Всего</v>
      </c>
      <c r="G190" s="34" t="str">
        <f>[14]ИТОГО!G7</f>
        <v>А</v>
      </c>
      <c r="H190" s="34" t="str">
        <f>[14]ИТОГО!H7</f>
        <v>А1</v>
      </c>
      <c r="I190" s="34" t="str">
        <f>[14]ИТОГО!I7</f>
        <v>В</v>
      </c>
      <c r="J190" s="34" t="str">
        <f>[14]ИТОГО!J7</f>
        <v>В1</v>
      </c>
      <c r="K190" s="34" t="str">
        <f>[14]ИТОГО!K7</f>
        <v>С</v>
      </c>
      <c r="L190" s="34" t="str">
        <f>[14]ИТОГО!L7</f>
        <v>С1</v>
      </c>
      <c r="M190" s="34" t="str">
        <f>[14]ИТОГО!M7</f>
        <v>D</v>
      </c>
      <c r="N190" s="34" t="str">
        <f>[14]ИТОГО!N7</f>
        <v>D1</v>
      </c>
      <c r="O190" s="34" t="str">
        <f>[14]ИТОГО!O7</f>
        <v>BE</v>
      </c>
      <c r="P190" s="34" t="str">
        <f>[14]ИТОГО!P7</f>
        <v>СЕ</v>
      </c>
      <c r="Q190" s="34" t="str">
        <f>[14]ИТОГО!Q7</f>
        <v>С1Е</v>
      </c>
      <c r="R190" s="34" t="str">
        <f>[14]ИТОГО!R7</f>
        <v>DE</v>
      </c>
      <c r="S190" s="34" t="str">
        <f>[14]ИТОГО!S7</f>
        <v>D1E</v>
      </c>
      <c r="T190" s="34" t="str">
        <f>[14]ИТОГО!T7</f>
        <v>Tm</v>
      </c>
      <c r="U190" s="34" t="str">
        <f>[14]ИТОГО!U7</f>
        <v>Tb</v>
      </c>
      <c r="V190" s="34" t="str">
        <f>[14]ИТОГО!V7</f>
        <v>М</v>
      </c>
    </row>
    <row r="191" spans="2:22" ht="15.75" thickBot="1">
      <c r="B191" s="35">
        <f>[14]ИТОГО!B8</f>
        <v>1</v>
      </c>
      <c r="C191" s="36">
        <f>[14]ИТОГО!C8</f>
        <v>2</v>
      </c>
      <c r="D191" s="131">
        <f>[14]ИТОГО!D8</f>
        <v>3</v>
      </c>
      <c r="E191" s="132"/>
      <c r="F191" s="36">
        <f>[14]ИТОГО!F8</f>
        <v>4</v>
      </c>
      <c r="G191" s="36">
        <f>[14]ИТОГО!G8</f>
        <v>5</v>
      </c>
      <c r="H191" s="36">
        <f>[14]ИТОГО!H8</f>
        <v>6</v>
      </c>
      <c r="I191" s="36">
        <f>[14]ИТОГО!I8</f>
        <v>7</v>
      </c>
      <c r="J191" s="36">
        <f>[14]ИТОГО!J8</f>
        <v>8</v>
      </c>
      <c r="K191" s="36">
        <f>[14]ИТОГО!K8</f>
        <v>9</v>
      </c>
      <c r="L191" s="36">
        <f>[14]ИТОГО!L8</f>
        <v>10</v>
      </c>
      <c r="M191" s="36">
        <f>[14]ИТОГО!M8</f>
        <v>11</v>
      </c>
      <c r="N191" s="36">
        <f>[14]ИТОГО!N8</f>
        <v>12</v>
      </c>
      <c r="O191" s="36">
        <f>[14]ИТОГО!O8</f>
        <v>13</v>
      </c>
      <c r="P191" s="36">
        <f>[14]ИТОГО!P8</f>
        <v>14</v>
      </c>
      <c r="Q191" s="36">
        <f>[14]ИТОГО!Q8</f>
        <v>15</v>
      </c>
      <c r="R191" s="36">
        <f>[14]ИТОГО!R8</f>
        <v>16</v>
      </c>
      <c r="S191" s="36">
        <f>[14]ИТОГО!S8</f>
        <v>17</v>
      </c>
      <c r="T191" s="36">
        <f>[14]ИТОГО!T8</f>
        <v>18</v>
      </c>
      <c r="U191" s="36">
        <f>[14]ИТОГО!U8</f>
        <v>19</v>
      </c>
      <c r="V191" s="36">
        <f>[14]ИТОГО!V8</f>
        <v>20</v>
      </c>
    </row>
    <row r="192" spans="2:22" ht="16.5" customHeight="1" thickBot="1">
      <c r="B192" s="133" t="str">
        <f>[14]ИТОГО!B9</f>
        <v>ИТОГО ЗА ГОД</v>
      </c>
      <c r="C192" s="136" t="str">
        <f>[14]ИТОГО!C9</f>
        <v>АНПОО УЦ Профи +, г. Курск</v>
      </c>
      <c r="D192" s="129" t="str">
        <f>[14]ИТОГО!D9</f>
        <v>Количество проведенных теоретических экзаменов</v>
      </c>
      <c r="E192" s="130"/>
      <c r="F192" s="44">
        <f>[15]ИТОГО!F9</f>
        <v>117</v>
      </c>
      <c r="G192" s="63">
        <f>[15]ИТОГО!G9</f>
        <v>0</v>
      </c>
      <c r="H192" s="63">
        <f>[15]ИТОГО!H9</f>
        <v>0</v>
      </c>
      <c r="I192" s="44">
        <f>[15]ИТОГО!I9</f>
        <v>117</v>
      </c>
      <c r="J192" s="36">
        <f>[14]ИТОГО!J9</f>
        <v>0</v>
      </c>
      <c r="K192" s="36">
        <f>[14]ИТОГО!K9</f>
        <v>0</v>
      </c>
      <c r="L192" s="36">
        <f>[14]ИТОГО!L9</f>
        <v>0</v>
      </c>
      <c r="M192" s="36">
        <f>[14]ИТОГО!M9</f>
        <v>0</v>
      </c>
      <c r="N192" s="36">
        <f>[14]ИТОГО!N9</f>
        <v>0</v>
      </c>
      <c r="O192" s="36">
        <f>[14]ИТОГО!O9</f>
        <v>0</v>
      </c>
      <c r="P192" s="36">
        <f>[14]ИТОГО!P9</f>
        <v>0</v>
      </c>
      <c r="Q192" s="36">
        <f>[14]ИТОГО!Q9</f>
        <v>0</v>
      </c>
      <c r="R192" s="36">
        <f>[14]ИТОГО!R9</f>
        <v>0</v>
      </c>
      <c r="S192" s="36">
        <f>[14]ИТОГО!S9</f>
        <v>0</v>
      </c>
      <c r="T192" s="36">
        <f>[14]ИТОГО!T9</f>
        <v>0</v>
      </c>
      <c r="U192" s="36">
        <f>[14]ИТОГО!U9</f>
        <v>0</v>
      </c>
      <c r="V192" s="36">
        <f>[14]ИТОГО!V9</f>
        <v>0</v>
      </c>
    </row>
    <row r="193" spans="2:22" ht="16.5" thickBot="1">
      <c r="B193" s="134"/>
      <c r="C193" s="137"/>
      <c r="D193" s="131" t="str">
        <f>[14]ИТОГО!D10</f>
        <v>СДАЛ</v>
      </c>
      <c r="E193" s="132"/>
      <c r="F193" s="44">
        <f>[15]ИТОГО!F10</f>
        <v>85</v>
      </c>
      <c r="G193" s="63">
        <f>[15]ИТОГО!G10</f>
        <v>0</v>
      </c>
      <c r="H193" s="63">
        <f>[15]ИТОГО!H10</f>
        <v>0</v>
      </c>
      <c r="I193" s="44">
        <f>[15]ИТОГО!I10</f>
        <v>85</v>
      </c>
      <c r="J193" s="36">
        <f>[14]ИТОГО!J10</f>
        <v>0</v>
      </c>
      <c r="K193" s="36">
        <f>[14]ИТОГО!K10</f>
        <v>0</v>
      </c>
      <c r="L193" s="36">
        <f>[14]ИТОГО!L10</f>
        <v>0</v>
      </c>
      <c r="M193" s="36">
        <f>[14]ИТОГО!M10</f>
        <v>0</v>
      </c>
      <c r="N193" s="36">
        <f>[14]ИТОГО!N10</f>
        <v>0</v>
      </c>
      <c r="O193" s="36">
        <f>[14]ИТОГО!O10</f>
        <v>0</v>
      </c>
      <c r="P193" s="36">
        <f>[14]ИТОГО!P10</f>
        <v>0</v>
      </c>
      <c r="Q193" s="36">
        <f>[14]ИТОГО!Q10</f>
        <v>0</v>
      </c>
      <c r="R193" s="36">
        <f>[14]ИТОГО!R10</f>
        <v>0</v>
      </c>
      <c r="S193" s="36">
        <f>[14]ИТОГО!S10</f>
        <v>0</v>
      </c>
      <c r="T193" s="36">
        <f>[14]ИТОГО!T10</f>
        <v>0</v>
      </c>
      <c r="U193" s="36">
        <f>[14]ИТОГО!U10</f>
        <v>0</v>
      </c>
      <c r="V193" s="36">
        <f>[14]ИТОГО!V10</f>
        <v>0</v>
      </c>
    </row>
    <row r="194" spans="2:22" ht="26.25" thickBot="1">
      <c r="B194" s="134"/>
      <c r="C194" s="137"/>
      <c r="D194" s="38" t="str">
        <f>[14]ИТОГО!D11</f>
        <v>Из них</v>
      </c>
      <c r="E194" s="38" t="str">
        <f>[14]ИТОГО!E11</f>
        <v>сданных с 1 раза (%)</v>
      </c>
      <c r="F194" s="39">
        <f>[15]ИТОГО!F11</f>
        <v>72.649572649572647</v>
      </c>
      <c r="G194" s="40" t="str">
        <f>[15]ИТОГО!G11</f>
        <v/>
      </c>
      <c r="H194" s="40" t="str">
        <f>[15]ИТОГО!H11</f>
        <v/>
      </c>
      <c r="I194" s="39">
        <f>[15]ИТОГО!I11</f>
        <v>72.649572649572647</v>
      </c>
      <c r="J194" s="40" t="str">
        <f>[14]ИТОГО!J11</f>
        <v/>
      </c>
      <c r="K194" s="40" t="str">
        <f>[14]ИТОГО!K11</f>
        <v/>
      </c>
      <c r="L194" s="40" t="str">
        <f>[14]ИТОГО!L11</f>
        <v/>
      </c>
      <c r="M194" s="40" t="str">
        <f>[14]ИТОГО!M11</f>
        <v/>
      </c>
      <c r="N194" s="40" t="str">
        <f>[14]ИТОГО!N11</f>
        <v/>
      </c>
      <c r="O194" s="40" t="str">
        <f>[14]ИТОГО!O11</f>
        <v/>
      </c>
      <c r="P194" s="40" t="str">
        <f>[14]ИТОГО!P11</f>
        <v/>
      </c>
      <c r="Q194" s="40" t="str">
        <f>[14]ИТОГО!Q11</f>
        <v/>
      </c>
      <c r="R194" s="40" t="str">
        <f>[14]ИТОГО!R11</f>
        <v/>
      </c>
      <c r="S194" s="40" t="str">
        <f>[14]ИТОГО!S11</f>
        <v/>
      </c>
      <c r="T194" s="40" t="str">
        <f>[14]ИТОГО!T11</f>
        <v/>
      </c>
      <c r="U194" s="40" t="str">
        <f>[14]ИТОГО!U11</f>
        <v/>
      </c>
      <c r="V194" s="40" t="str">
        <f>[14]ИТОГО!V11</f>
        <v/>
      </c>
    </row>
    <row r="195" spans="2:22" ht="16.149999999999999" customHeight="1" thickBot="1">
      <c r="B195" s="134"/>
      <c r="C195" s="137"/>
      <c r="D195" s="129" t="str">
        <f>[14]ИТОГО!D12</f>
        <v>Количество проведенных экзаменов по первоначальным навыкам управления транспортным средством</v>
      </c>
      <c r="E195" s="130"/>
      <c r="F195" s="44">
        <f>[15]ИТОГО!F12</f>
        <v>32</v>
      </c>
      <c r="G195" s="63">
        <f>[15]ИТОГО!G12</f>
        <v>0</v>
      </c>
      <c r="H195" s="63">
        <f>[15]ИТОГО!H12</f>
        <v>0</v>
      </c>
      <c r="I195" s="44">
        <f>[15]ИТОГО!I12</f>
        <v>32</v>
      </c>
      <c r="J195" s="36">
        <f>[14]ИТОГО!J12</f>
        <v>0</v>
      </c>
      <c r="K195" s="36">
        <f>[14]ИТОГО!K12</f>
        <v>0</v>
      </c>
      <c r="L195" s="36">
        <f>[14]ИТОГО!L12</f>
        <v>0</v>
      </c>
      <c r="M195" s="36">
        <f>[14]ИТОГО!M12</f>
        <v>0</v>
      </c>
      <c r="N195" s="36">
        <f>[14]ИТОГО!N12</f>
        <v>0</v>
      </c>
      <c r="O195" s="36">
        <f>[14]ИТОГО!O12</f>
        <v>0</v>
      </c>
      <c r="P195" s="36">
        <f>[14]ИТОГО!P12</f>
        <v>0</v>
      </c>
      <c r="Q195" s="36">
        <f>[14]ИТОГО!Q12</f>
        <v>0</v>
      </c>
      <c r="R195" s="36">
        <f>[14]ИТОГО!R12</f>
        <v>0</v>
      </c>
      <c r="S195" s="36">
        <f>[14]ИТОГО!S12</f>
        <v>0</v>
      </c>
      <c r="T195" s="36">
        <f>[14]ИТОГО!T12</f>
        <v>0</v>
      </c>
      <c r="U195" s="36">
        <f>[14]ИТОГО!U12</f>
        <v>0</v>
      </c>
      <c r="V195" s="36">
        <f>[14]ИТОГО!V12</f>
        <v>0</v>
      </c>
    </row>
    <row r="196" spans="2:22" ht="16.5" thickBot="1">
      <c r="B196" s="134"/>
      <c r="C196" s="137"/>
      <c r="D196" s="131" t="str">
        <f>[14]ИТОГО!D13</f>
        <v>СДАЛ</v>
      </c>
      <c r="E196" s="132"/>
      <c r="F196" s="44">
        <f>[15]ИТОГО!F13</f>
        <v>22</v>
      </c>
      <c r="G196" s="63">
        <f>[15]ИТОГО!G13</f>
        <v>0</v>
      </c>
      <c r="H196" s="63">
        <f>[15]ИТОГО!H13</f>
        <v>0</v>
      </c>
      <c r="I196" s="44">
        <f>[15]ИТОГО!I13</f>
        <v>22</v>
      </c>
      <c r="J196" s="36">
        <f>[14]ИТОГО!J13</f>
        <v>0</v>
      </c>
      <c r="K196" s="36">
        <f>[14]ИТОГО!K13</f>
        <v>0</v>
      </c>
      <c r="L196" s="36">
        <f>[14]ИТОГО!L13</f>
        <v>0</v>
      </c>
      <c r="M196" s="36">
        <f>[14]ИТОГО!M13</f>
        <v>0</v>
      </c>
      <c r="N196" s="36">
        <f>[14]ИТОГО!N13</f>
        <v>0</v>
      </c>
      <c r="O196" s="36">
        <f>[14]ИТОГО!O13</f>
        <v>0</v>
      </c>
      <c r="P196" s="36">
        <f>[14]ИТОГО!P13</f>
        <v>0</v>
      </c>
      <c r="Q196" s="36">
        <f>[14]ИТОГО!Q13</f>
        <v>0</v>
      </c>
      <c r="R196" s="36">
        <f>[14]ИТОГО!R13</f>
        <v>0</v>
      </c>
      <c r="S196" s="36">
        <f>[14]ИТОГО!S13</f>
        <v>0</v>
      </c>
      <c r="T196" s="36">
        <f>[14]ИТОГО!T13</f>
        <v>0</v>
      </c>
      <c r="U196" s="36">
        <f>[14]ИТОГО!U13</f>
        <v>0</v>
      </c>
      <c r="V196" s="36">
        <f>[14]ИТОГО!V13</f>
        <v>0</v>
      </c>
    </row>
    <row r="197" spans="2:22" ht="26.25" thickBot="1">
      <c r="B197" s="134"/>
      <c r="C197" s="137"/>
      <c r="D197" s="38" t="str">
        <f>[14]ИТОГО!D14</f>
        <v>Из них</v>
      </c>
      <c r="E197" s="41" t="str">
        <f>[14]ИТОГО!E14</f>
        <v>сданных с 1 раза (%)</v>
      </c>
      <c r="F197" s="39">
        <f>[15]ИТОГО!F14</f>
        <v>68.75</v>
      </c>
      <c r="G197" s="40" t="str">
        <f>[15]ИТОГО!G14</f>
        <v/>
      </c>
      <c r="H197" s="40" t="str">
        <f>[15]ИТОГО!H14</f>
        <v/>
      </c>
      <c r="I197" s="39">
        <f>[15]ИТОГО!I14</f>
        <v>68.75</v>
      </c>
      <c r="J197" s="40" t="str">
        <f>[14]ИТОГО!J14</f>
        <v/>
      </c>
      <c r="K197" s="40" t="str">
        <f>[14]ИТОГО!K14</f>
        <v/>
      </c>
      <c r="L197" s="40" t="str">
        <f>[14]ИТОГО!L14</f>
        <v/>
      </c>
      <c r="M197" s="40" t="str">
        <f>[14]ИТОГО!M14</f>
        <v/>
      </c>
      <c r="N197" s="40" t="str">
        <f>[14]ИТОГО!N14</f>
        <v/>
      </c>
      <c r="O197" s="40" t="str">
        <f>[14]ИТОГО!O14</f>
        <v/>
      </c>
      <c r="P197" s="40" t="str">
        <f>[14]ИТОГО!P14</f>
        <v/>
      </c>
      <c r="Q197" s="40" t="str">
        <f>[14]ИТОГО!Q14</f>
        <v/>
      </c>
      <c r="R197" s="40" t="str">
        <f>[14]ИТОГО!R14</f>
        <v/>
      </c>
      <c r="S197" s="40" t="str">
        <f>[14]ИТОГО!S14</f>
        <v/>
      </c>
      <c r="T197" s="40" t="str">
        <f>[14]ИТОГО!T14</f>
        <v/>
      </c>
      <c r="U197" s="40" t="str">
        <f>[14]ИТОГО!U14</f>
        <v/>
      </c>
      <c r="V197" s="40" t="str">
        <f>[14]ИТОГО!V14</f>
        <v/>
      </c>
    </row>
    <row r="198" spans="2:22" ht="16.149999999999999" customHeight="1" thickBot="1">
      <c r="B198" s="134"/>
      <c r="C198" s="137"/>
      <c r="D198" s="129" t="str">
        <f>[14]ИТОГО!D15</f>
        <v>Количество проведенных экзаменов по управлению транспортным средством в условиях дорожного движения</v>
      </c>
      <c r="E198" s="130"/>
      <c r="F198" s="44">
        <f>[15]ИТОГО!F15</f>
        <v>75</v>
      </c>
      <c r="G198" s="63">
        <f>[15]ИТОГО!G15</f>
        <v>0</v>
      </c>
      <c r="H198" s="63">
        <f>[15]ИТОГО!H15</f>
        <v>0</v>
      </c>
      <c r="I198" s="44">
        <f>[15]ИТОГО!I15</f>
        <v>75</v>
      </c>
      <c r="J198" s="36">
        <f>[14]ИТОГО!J15</f>
        <v>0</v>
      </c>
      <c r="K198" s="36">
        <f>[14]ИТОГО!K15</f>
        <v>0</v>
      </c>
      <c r="L198" s="36">
        <f>[14]ИТОГО!L15</f>
        <v>0</v>
      </c>
      <c r="M198" s="36">
        <f>[14]ИТОГО!M15</f>
        <v>0</v>
      </c>
      <c r="N198" s="36">
        <f>[14]ИТОГО!N15</f>
        <v>0</v>
      </c>
      <c r="O198" s="36">
        <f>[14]ИТОГО!O15</f>
        <v>0</v>
      </c>
      <c r="P198" s="36">
        <f>[14]ИТОГО!P15</f>
        <v>0</v>
      </c>
      <c r="Q198" s="36">
        <f>[14]ИТОГО!Q15</f>
        <v>0</v>
      </c>
      <c r="R198" s="36">
        <f>[14]ИТОГО!R15</f>
        <v>0</v>
      </c>
      <c r="S198" s="36">
        <f>[14]ИТОГО!S15</f>
        <v>0</v>
      </c>
      <c r="T198" s="36">
        <f>[14]ИТОГО!T15</f>
        <v>0</v>
      </c>
      <c r="U198" s="36">
        <f>[14]ИТОГО!U15</f>
        <v>0</v>
      </c>
      <c r="V198" s="36">
        <f>[14]ИТОГО!V15</f>
        <v>0</v>
      </c>
    </row>
    <row r="199" spans="2:22" ht="16.5" thickBot="1">
      <c r="B199" s="134"/>
      <c r="C199" s="137"/>
      <c r="D199" s="131" t="str">
        <f>[14]ИТОГО!D16</f>
        <v>СДАЛ</v>
      </c>
      <c r="E199" s="132"/>
      <c r="F199" s="44">
        <f>[15]ИТОГО!F16</f>
        <v>50</v>
      </c>
      <c r="G199" s="63">
        <f>[15]ИТОГО!G16</f>
        <v>0</v>
      </c>
      <c r="H199" s="63">
        <f>[15]ИТОГО!H16</f>
        <v>0</v>
      </c>
      <c r="I199" s="44">
        <f>[15]ИТОГО!I16</f>
        <v>50</v>
      </c>
      <c r="J199" s="36">
        <f>[14]ИТОГО!J16</f>
        <v>0</v>
      </c>
      <c r="K199" s="36">
        <f>[14]ИТОГО!K16</f>
        <v>0</v>
      </c>
      <c r="L199" s="36">
        <f>[14]ИТОГО!L16</f>
        <v>0</v>
      </c>
      <c r="M199" s="36">
        <f>[14]ИТОГО!M16</f>
        <v>0</v>
      </c>
      <c r="N199" s="36">
        <f>[14]ИТОГО!N16</f>
        <v>0</v>
      </c>
      <c r="O199" s="36">
        <f>[14]ИТОГО!O16</f>
        <v>0</v>
      </c>
      <c r="P199" s="36">
        <f>[14]ИТОГО!P16</f>
        <v>0</v>
      </c>
      <c r="Q199" s="36">
        <f>[14]ИТОГО!Q16</f>
        <v>0</v>
      </c>
      <c r="R199" s="36">
        <f>[14]ИТОГО!R16</f>
        <v>0</v>
      </c>
      <c r="S199" s="36">
        <f>[14]ИТОГО!S16</f>
        <v>0</v>
      </c>
      <c r="T199" s="36">
        <f>[14]ИТОГО!T16</f>
        <v>0</v>
      </c>
      <c r="U199" s="36">
        <f>[14]ИТОГО!U16</f>
        <v>0</v>
      </c>
      <c r="V199" s="36">
        <f>[14]ИТОГО!V16</f>
        <v>0</v>
      </c>
    </row>
    <row r="200" spans="2:22" ht="26.25" thickBot="1">
      <c r="B200" s="135"/>
      <c r="C200" s="138"/>
      <c r="D200" s="38" t="str">
        <f>[14]ИТОГО!D17</f>
        <v>Из них</v>
      </c>
      <c r="E200" s="41" t="str">
        <f>[14]ИТОГО!E17</f>
        <v>сданных с 1 раза (%)</v>
      </c>
      <c r="F200" s="39">
        <f>[15]ИТОГО!F17</f>
        <v>66.666666666666671</v>
      </c>
      <c r="G200" s="40" t="str">
        <f>[15]ИТОГО!G17</f>
        <v/>
      </c>
      <c r="H200" s="40" t="str">
        <f>[15]ИТОГО!H17</f>
        <v/>
      </c>
      <c r="I200" s="39">
        <f>[15]ИТОГО!I17</f>
        <v>66.666666666666671</v>
      </c>
      <c r="J200" s="40" t="str">
        <f>[14]ИТОГО!J17</f>
        <v/>
      </c>
      <c r="K200" s="40" t="str">
        <f>[14]ИТОГО!K17</f>
        <v/>
      </c>
      <c r="L200" s="40" t="str">
        <f>[14]ИТОГО!L17</f>
        <v/>
      </c>
      <c r="M200" s="40" t="str">
        <f>[14]ИТОГО!M17</f>
        <v/>
      </c>
      <c r="N200" s="40" t="str">
        <f>[14]ИТОГО!N17</f>
        <v/>
      </c>
      <c r="O200" s="40" t="str">
        <f>[14]ИТОГО!O17</f>
        <v/>
      </c>
      <c r="P200" s="40" t="str">
        <f>[14]ИТОГО!P17</f>
        <v/>
      </c>
      <c r="Q200" s="40" t="str">
        <f>[14]ИТОГО!Q17</f>
        <v/>
      </c>
      <c r="R200" s="40" t="str">
        <f>[14]ИТОГО!R17</f>
        <v/>
      </c>
      <c r="S200" s="40" t="str">
        <f>[14]ИТОГО!S17</f>
        <v/>
      </c>
      <c r="T200" s="40" t="str">
        <f>[14]ИТОГО!T17</f>
        <v/>
      </c>
      <c r="U200" s="40" t="str">
        <f>[14]ИТОГО!U17</f>
        <v/>
      </c>
      <c r="V200" s="40" t="str">
        <f>[14]ИТОГО!V17</f>
        <v/>
      </c>
    </row>
    <row r="201" spans="2:22" ht="16.5" thickBot="1">
      <c r="B201" s="35">
        <f>[14]ИТОГО!B18</f>
        <v>0</v>
      </c>
      <c r="C201" s="36">
        <f>[14]ИТОГО!C18</f>
        <v>0</v>
      </c>
      <c r="D201" s="129">
        <f>[14]ИТОГО!D18</f>
        <v>0</v>
      </c>
      <c r="E201" s="130"/>
      <c r="F201" s="42">
        <f>[15]ИТОГО!F18</f>
        <v>42.735042735042732</v>
      </c>
      <c r="G201" s="43" t="str">
        <f>[15]ИТОГО!G18</f>
        <v/>
      </c>
      <c r="H201" s="43" t="str">
        <f>[15]ИТОГО!H18</f>
        <v/>
      </c>
      <c r="I201" s="42">
        <f>[15]ИТОГО!I18</f>
        <v>42.735042735042732</v>
      </c>
      <c r="J201" s="43" t="str">
        <f>[14]ИТОГО!J18</f>
        <v/>
      </c>
      <c r="K201" s="43" t="str">
        <f>[14]ИТОГО!K18</f>
        <v/>
      </c>
      <c r="L201" s="43" t="str">
        <f>[14]ИТОГО!L18</f>
        <v/>
      </c>
      <c r="M201" s="43" t="str">
        <f>[14]ИТОГО!M18</f>
        <v/>
      </c>
      <c r="N201" s="43" t="str">
        <f>[14]ИТОГО!N18</f>
        <v/>
      </c>
      <c r="O201" s="43" t="str">
        <f>[14]ИТОГО!O18</f>
        <v/>
      </c>
      <c r="P201" s="43" t="str">
        <f>[14]ИТОГО!P18</f>
        <v/>
      </c>
      <c r="Q201" s="43" t="str">
        <f>[14]ИТОГО!Q18</f>
        <v/>
      </c>
      <c r="R201" s="43" t="str">
        <f>[14]ИТОГО!R18</f>
        <v/>
      </c>
      <c r="S201" s="43" t="str">
        <f>[14]ИТОГО!S18</f>
        <v/>
      </c>
      <c r="T201" s="43" t="str">
        <f>[14]ИТОГО!T18</f>
        <v/>
      </c>
      <c r="U201" s="43" t="str">
        <f>[14]ИТОГО!U18</f>
        <v/>
      </c>
      <c r="V201" s="43" t="str">
        <f>[14]ИТОГО!V18</f>
        <v/>
      </c>
    </row>
    <row r="203" spans="2:22" s="50" customFormat="1"/>
    <row r="204" spans="2:22" s="50" customFormat="1" ht="15" customHeight="1">
      <c r="B204" s="10"/>
      <c r="C204" s="10"/>
      <c r="D204" s="10"/>
      <c r="E204" s="77" t="s">
        <v>125</v>
      </c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10"/>
      <c r="T204" s="10"/>
      <c r="U204" s="10"/>
      <c r="V204" s="10"/>
    </row>
    <row r="205" spans="2:22" s="50" customFormat="1" ht="15" customHeight="1">
      <c r="B205" s="10"/>
      <c r="C205" s="10"/>
      <c r="D205" s="10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10"/>
      <c r="T205" s="10"/>
      <c r="U205" s="10"/>
      <c r="V205" s="10"/>
    </row>
    <row r="206" spans="2:22" s="50" customFormat="1" ht="15" customHeight="1">
      <c r="B206" s="10"/>
      <c r="C206" s="10"/>
      <c r="D206" s="10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10"/>
      <c r="T206" s="10"/>
      <c r="U206" s="10"/>
      <c r="V206" s="10"/>
    </row>
    <row r="207" spans="2:22" s="50" customFormat="1" ht="15.75" thickBot="1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</row>
    <row r="208" spans="2:22" s="50" customFormat="1" ht="21" customHeight="1" thickBot="1">
      <c r="B208" s="78" t="s">
        <v>0</v>
      </c>
      <c r="C208" s="78" t="s">
        <v>1</v>
      </c>
      <c r="D208" s="80" t="s">
        <v>2</v>
      </c>
      <c r="E208" s="81"/>
      <c r="F208" s="84" t="s">
        <v>3</v>
      </c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6"/>
    </row>
    <row r="209" spans="2:22" s="50" customFormat="1" ht="15.75" customHeight="1" thickBot="1">
      <c r="B209" s="79"/>
      <c r="C209" s="79"/>
      <c r="D209" s="82"/>
      <c r="E209" s="83"/>
      <c r="F209" s="11" t="s">
        <v>4</v>
      </c>
      <c r="G209" s="11" t="s">
        <v>5</v>
      </c>
      <c r="H209" s="11" t="s">
        <v>6</v>
      </c>
      <c r="I209" s="11" t="s">
        <v>7</v>
      </c>
      <c r="J209" s="11" t="s">
        <v>8</v>
      </c>
      <c r="K209" s="11" t="s">
        <v>9</v>
      </c>
      <c r="L209" s="11" t="s">
        <v>10</v>
      </c>
      <c r="M209" s="11" t="s">
        <v>11</v>
      </c>
      <c r="N209" s="11" t="s">
        <v>12</v>
      </c>
      <c r="O209" s="11" t="s">
        <v>13</v>
      </c>
      <c r="P209" s="11" t="s">
        <v>14</v>
      </c>
      <c r="Q209" s="11" t="s">
        <v>15</v>
      </c>
      <c r="R209" s="11" t="s">
        <v>16</v>
      </c>
      <c r="S209" s="11" t="s">
        <v>17</v>
      </c>
      <c r="T209" s="11" t="s">
        <v>18</v>
      </c>
      <c r="U209" s="11" t="s">
        <v>19</v>
      </c>
      <c r="V209" s="11" t="s">
        <v>20</v>
      </c>
    </row>
    <row r="210" spans="2:22" s="50" customFormat="1" ht="15.75" thickBot="1">
      <c r="B210" s="64">
        <v>1</v>
      </c>
      <c r="C210" s="13">
        <v>2</v>
      </c>
      <c r="D210" s="87">
        <v>3</v>
      </c>
      <c r="E210" s="88"/>
      <c r="F210" s="13">
        <v>4</v>
      </c>
      <c r="G210" s="13">
        <v>5</v>
      </c>
      <c r="H210" s="13">
        <v>6</v>
      </c>
      <c r="I210" s="13">
        <v>7</v>
      </c>
      <c r="J210" s="13">
        <v>8</v>
      </c>
      <c r="K210" s="13">
        <v>9</v>
      </c>
      <c r="L210" s="13">
        <v>10</v>
      </c>
      <c r="M210" s="13">
        <v>11</v>
      </c>
      <c r="N210" s="13">
        <v>12</v>
      </c>
      <c r="O210" s="13">
        <v>13</v>
      </c>
      <c r="P210" s="13">
        <v>14</v>
      </c>
      <c r="Q210" s="13">
        <v>15</v>
      </c>
      <c r="R210" s="13">
        <v>16</v>
      </c>
      <c r="S210" s="13">
        <v>17</v>
      </c>
      <c r="T210" s="13">
        <v>18</v>
      </c>
      <c r="U210" s="13">
        <v>19</v>
      </c>
      <c r="V210" s="13">
        <v>20</v>
      </c>
    </row>
    <row r="211" spans="2:22" s="50" customFormat="1" ht="16.5" customHeight="1" thickBot="1">
      <c r="B211" s="95">
        <v>43148</v>
      </c>
      <c r="C211" s="98" t="s">
        <v>126</v>
      </c>
      <c r="D211" s="75" t="s">
        <v>21</v>
      </c>
      <c r="E211" s="76"/>
      <c r="F211" s="14">
        <v>201</v>
      </c>
      <c r="G211" s="62">
        <v>0</v>
      </c>
      <c r="H211" s="62">
        <v>0</v>
      </c>
      <c r="I211" s="62">
        <v>201</v>
      </c>
      <c r="J211" s="13">
        <f>SUM('[16]ИТОГО ЗА ДЕКАБРЬ'!J211,'[16]ИТОГО ЗА НОЯБРЬ'!J211,'[16]ИТОГО ЗА ОКТЯБРЬ'!J211,'[16]ИТОГО ЗА СЕНТЯБРЬ'!J211,'[16]ИТОГО ЗА АВГУСТ'!J211,'[16]ИТОГО ЗА ИЮЛЬ'!J211,'[16]ИТОГО ЗА ИЮНЬ'!J211,'[16]ИТОГО ЗА МАЙ'!J211,'[16]ИТОГО ЗА АПРЕЛЬ'!J211,'[16]ИТОГО ЗА МАРТ'!J211,'[16]ИТОГО ЗА ФЕВРАЛЬ'!J211,'[16]ИТОГО ЗА ЯНВАРЬ'!J211)</f>
        <v>0</v>
      </c>
      <c r="K211" s="13">
        <f>SUM('[16]ИТОГО ЗА ДЕКАБРЬ'!K211,'[16]ИТОГО ЗА НОЯБРЬ'!K211,'[16]ИТОГО ЗА ОКТЯБРЬ'!K211,'[16]ИТОГО ЗА СЕНТЯБРЬ'!K211,'[16]ИТОГО ЗА АВГУСТ'!K211,'[16]ИТОГО ЗА ИЮЛЬ'!K211,'[16]ИТОГО ЗА ИЮНЬ'!K211,'[16]ИТОГО ЗА МАЙ'!K211,'[16]ИТОГО ЗА АПРЕЛЬ'!K211,'[16]ИТОГО ЗА МАРТ'!K211,'[16]ИТОГО ЗА ФЕВРАЛЬ'!K211,'[16]ИТОГО ЗА ЯНВАРЬ'!K211)</f>
        <v>0</v>
      </c>
      <c r="L211" s="13">
        <f>SUM('[16]ИТОГО ЗА ДЕКАБРЬ'!L211,'[16]ИТОГО ЗА НОЯБРЬ'!L211,'[16]ИТОГО ЗА ОКТЯБРЬ'!L211,'[16]ИТОГО ЗА СЕНТЯБРЬ'!L211,'[16]ИТОГО ЗА АВГУСТ'!L211,'[16]ИТОГО ЗА ИЮЛЬ'!L211,'[16]ИТОГО ЗА ИЮНЬ'!L211,'[16]ИТОГО ЗА МАЙ'!L211,'[16]ИТОГО ЗА АПРЕЛЬ'!L211,'[16]ИТОГО ЗА МАРТ'!L211,'[16]ИТОГО ЗА ФЕВРАЛЬ'!L211,'[16]ИТОГО ЗА ЯНВАРЬ'!L211)</f>
        <v>0</v>
      </c>
      <c r="M211" s="13">
        <f>SUM('[16]ИТОГО ЗА ДЕКАБРЬ'!M211,'[16]ИТОГО ЗА НОЯБРЬ'!M211,'[16]ИТОГО ЗА ОКТЯБРЬ'!M211,'[16]ИТОГО ЗА СЕНТЯБРЬ'!M211,'[16]ИТОГО ЗА АВГУСТ'!M211,'[16]ИТОГО ЗА ИЮЛЬ'!M211,'[16]ИТОГО ЗА ИЮНЬ'!M211,'[16]ИТОГО ЗА МАЙ'!M211,'[16]ИТОГО ЗА АПРЕЛЬ'!M211,'[16]ИТОГО ЗА МАРТ'!M211,'[16]ИТОГО ЗА ФЕВРАЛЬ'!M211,'[16]ИТОГО ЗА ЯНВАРЬ'!M211)</f>
        <v>0</v>
      </c>
      <c r="N211" s="13">
        <f>SUM('[16]ИТОГО ЗА ДЕКАБРЬ'!N211,'[16]ИТОГО ЗА НОЯБРЬ'!N211,'[16]ИТОГО ЗА ОКТЯБРЬ'!N211,'[16]ИТОГО ЗА СЕНТЯБРЬ'!N211,'[16]ИТОГО ЗА АВГУСТ'!N211,'[16]ИТОГО ЗА ИЮЛЬ'!N211,'[16]ИТОГО ЗА ИЮНЬ'!N211,'[16]ИТОГО ЗА МАЙ'!N211,'[16]ИТОГО ЗА АПРЕЛЬ'!N211,'[16]ИТОГО ЗА МАРТ'!N211,'[16]ИТОГО ЗА ФЕВРАЛЬ'!N211,'[16]ИТОГО ЗА ЯНВАРЬ'!N211)</f>
        <v>0</v>
      </c>
      <c r="O211" s="13">
        <f>SUM('[16]ИТОГО ЗА ДЕКАБРЬ'!O211,'[16]ИТОГО ЗА НОЯБРЬ'!O211,'[16]ИТОГО ЗА ОКТЯБРЬ'!O211,'[16]ИТОГО ЗА СЕНТЯБРЬ'!O211,'[16]ИТОГО ЗА АВГУСТ'!O211,'[16]ИТОГО ЗА ИЮЛЬ'!O211,'[16]ИТОГО ЗА ИЮНЬ'!O211,'[16]ИТОГО ЗА МАЙ'!O211,'[16]ИТОГО ЗА АПРЕЛЬ'!O211,'[16]ИТОГО ЗА МАРТ'!O211,'[16]ИТОГО ЗА ФЕВРАЛЬ'!O211,'[16]ИТОГО ЗА ЯНВАРЬ'!O211)</f>
        <v>0</v>
      </c>
      <c r="P211" s="13">
        <f>SUM('[16]ИТОГО ЗА ДЕКАБРЬ'!P211,'[16]ИТОГО ЗА НОЯБРЬ'!P211,'[16]ИТОГО ЗА ОКТЯБРЬ'!P211,'[16]ИТОГО ЗА СЕНТЯБРЬ'!P211,'[16]ИТОГО ЗА АВГУСТ'!P211,'[16]ИТОГО ЗА ИЮЛЬ'!P211,'[16]ИТОГО ЗА ИЮНЬ'!P211,'[16]ИТОГО ЗА МАЙ'!P211,'[16]ИТОГО ЗА АПРЕЛЬ'!P211,'[16]ИТОГО ЗА МАРТ'!P211,'[16]ИТОГО ЗА ФЕВРАЛЬ'!P211,'[16]ИТОГО ЗА ЯНВАРЬ'!P211)</f>
        <v>0</v>
      </c>
      <c r="Q211" s="13">
        <f>SUM('[16]ИТОГО ЗА ДЕКАБРЬ'!Q211,'[16]ИТОГО ЗА НОЯБРЬ'!Q211,'[16]ИТОГО ЗА ОКТЯБРЬ'!Q211,'[16]ИТОГО ЗА СЕНТЯБРЬ'!Q211,'[16]ИТОГО ЗА АВГУСТ'!Q211,'[16]ИТОГО ЗА ИЮЛЬ'!Q211,'[16]ИТОГО ЗА ИЮНЬ'!Q211,'[16]ИТОГО ЗА МАЙ'!Q211,'[16]ИТОГО ЗА АПРЕЛЬ'!Q211,'[16]ИТОГО ЗА МАРТ'!Q211,'[16]ИТОГО ЗА ФЕВРАЛЬ'!Q211,'[16]ИТОГО ЗА ЯНВАРЬ'!Q211)</f>
        <v>0</v>
      </c>
      <c r="R211" s="13">
        <f>SUM('[16]ИТОГО ЗА ДЕКАБРЬ'!R211,'[16]ИТОГО ЗА НОЯБРЬ'!R211,'[16]ИТОГО ЗА ОКТЯБРЬ'!R211,'[16]ИТОГО ЗА СЕНТЯБРЬ'!R211,'[16]ИТОГО ЗА АВГУСТ'!R211,'[16]ИТОГО ЗА ИЮЛЬ'!R211,'[16]ИТОГО ЗА ИЮНЬ'!R211,'[16]ИТОГО ЗА МАЙ'!R211,'[16]ИТОГО ЗА АПРЕЛЬ'!R211,'[16]ИТОГО ЗА МАРТ'!R211,'[16]ИТОГО ЗА ФЕВРАЛЬ'!R211,'[16]ИТОГО ЗА ЯНВАРЬ'!R211)</f>
        <v>0</v>
      </c>
      <c r="S211" s="13">
        <f>SUM('[16]ИТОГО ЗА ДЕКАБРЬ'!S211,'[16]ИТОГО ЗА НОЯБРЬ'!S211,'[16]ИТОГО ЗА ОКТЯБРЬ'!S211,'[16]ИТОГО ЗА СЕНТЯБРЬ'!S211,'[16]ИТОГО ЗА АВГУСТ'!S211,'[16]ИТОГО ЗА ИЮЛЬ'!S211,'[16]ИТОГО ЗА ИЮНЬ'!S211,'[16]ИТОГО ЗА МАЙ'!S211,'[16]ИТОГО ЗА АПРЕЛЬ'!S211,'[16]ИТОГО ЗА МАРТ'!S211,'[16]ИТОГО ЗА ФЕВРАЛЬ'!S211,'[16]ИТОГО ЗА ЯНВАРЬ'!S211)</f>
        <v>0</v>
      </c>
      <c r="T211" s="13">
        <f>SUM('[16]ИТОГО ЗА ДЕКАБРЬ'!T211,'[16]ИТОГО ЗА НОЯБРЬ'!T211,'[16]ИТОГО ЗА ОКТЯБРЬ'!T211,'[16]ИТОГО ЗА СЕНТЯБРЬ'!T211,'[16]ИТОГО ЗА АВГУСТ'!T211,'[16]ИТОГО ЗА ИЮЛЬ'!T211,'[16]ИТОГО ЗА ИЮНЬ'!T211,'[16]ИТОГО ЗА МАЙ'!T211,'[16]ИТОГО ЗА АПРЕЛЬ'!T211,'[16]ИТОГО ЗА МАРТ'!T211,'[16]ИТОГО ЗА ФЕВРАЛЬ'!T211,'[16]ИТОГО ЗА ЯНВАРЬ'!T211)</f>
        <v>0</v>
      </c>
      <c r="U211" s="13">
        <f>SUM('[16]ИТОГО ЗА ДЕКАБРЬ'!U211,'[16]ИТОГО ЗА НОЯБРЬ'!U211,'[16]ИТОГО ЗА ОКТЯБРЬ'!U211,'[16]ИТОГО ЗА СЕНТЯБРЬ'!U211,'[16]ИТОГО ЗА АВГУСТ'!U211,'[16]ИТОГО ЗА ИЮЛЬ'!U211,'[16]ИТОГО ЗА ИЮНЬ'!U211,'[16]ИТОГО ЗА МАЙ'!U211,'[16]ИТОГО ЗА АПРЕЛЬ'!U211,'[16]ИТОГО ЗА МАРТ'!U211,'[16]ИТОГО ЗА ФЕВРАЛЬ'!U211,'[16]ИТОГО ЗА ЯНВАРЬ'!U211)</f>
        <v>0</v>
      </c>
      <c r="V211" s="13">
        <f>SUM('[16]ИТОГО ЗА ДЕКАБРЬ'!V211,'[16]ИТОГО ЗА НОЯБРЬ'!V211,'[16]ИТОГО ЗА ОКТЯБРЬ'!V211,'[16]ИТОГО ЗА СЕНТЯБРЬ'!V211,'[16]ИТОГО ЗА АВГУСТ'!V211,'[16]ИТОГО ЗА ИЮЛЬ'!V211,'[16]ИТОГО ЗА ИЮНЬ'!V211,'[16]ИТОГО ЗА МАЙ'!V211,'[16]ИТОГО ЗА АПРЕЛЬ'!V211,'[16]ИТОГО ЗА МАРТ'!V211,'[16]ИТОГО ЗА ФЕВРАЛЬ'!V211,'[16]ИТОГО ЗА ЯНВАРЬ'!V211)</f>
        <v>0</v>
      </c>
    </row>
    <row r="212" spans="2:22" s="50" customFormat="1" ht="16.5" thickBot="1">
      <c r="B212" s="96"/>
      <c r="C212" s="99"/>
      <c r="D212" s="87" t="s">
        <v>22</v>
      </c>
      <c r="E212" s="88"/>
      <c r="F212" s="14">
        <v>161</v>
      </c>
      <c r="G212" s="62">
        <v>0</v>
      </c>
      <c r="H212" s="62">
        <v>0</v>
      </c>
      <c r="I212" s="62">
        <v>161</v>
      </c>
      <c r="J212" s="13">
        <f>SUM('[16]ИТОГО ЗА ДЕКАБРЬ'!J212,'[16]ИТОГО ЗА НОЯБРЬ'!J212,'[16]ИТОГО ЗА ОКТЯБРЬ'!J212,'[16]ИТОГО ЗА СЕНТЯБРЬ'!J212,'[16]ИТОГО ЗА АВГУСТ'!J212,'[16]ИТОГО ЗА ИЮЛЬ'!J212,'[16]ИТОГО ЗА ИЮНЬ'!J212,'[16]ИТОГО ЗА МАЙ'!J212,'[16]ИТОГО ЗА АПРЕЛЬ'!J212,'[16]ИТОГО ЗА МАРТ'!J212,'[16]ИТОГО ЗА ФЕВРАЛЬ'!J212,'[16]ИТОГО ЗА ЯНВАРЬ'!J212)</f>
        <v>0</v>
      </c>
      <c r="K212" s="13">
        <f>SUM('[16]ИТОГО ЗА ДЕКАБРЬ'!K212,'[16]ИТОГО ЗА НОЯБРЬ'!K212,'[16]ИТОГО ЗА ОКТЯБРЬ'!K212,'[16]ИТОГО ЗА СЕНТЯБРЬ'!K212,'[16]ИТОГО ЗА АВГУСТ'!K212,'[16]ИТОГО ЗА ИЮЛЬ'!K212,'[16]ИТОГО ЗА ИЮНЬ'!K212,'[16]ИТОГО ЗА МАЙ'!K212,'[16]ИТОГО ЗА АПРЕЛЬ'!K212,'[16]ИТОГО ЗА МАРТ'!K212,'[16]ИТОГО ЗА ФЕВРАЛЬ'!K212,'[16]ИТОГО ЗА ЯНВАРЬ'!K212)</f>
        <v>0</v>
      </c>
      <c r="L212" s="13">
        <f>SUM('[16]ИТОГО ЗА ДЕКАБРЬ'!L212,'[16]ИТОГО ЗА НОЯБРЬ'!L212,'[16]ИТОГО ЗА ОКТЯБРЬ'!L212,'[16]ИТОГО ЗА СЕНТЯБРЬ'!L212,'[16]ИТОГО ЗА АВГУСТ'!L212,'[16]ИТОГО ЗА ИЮЛЬ'!L212,'[16]ИТОГО ЗА ИЮНЬ'!L212,'[16]ИТОГО ЗА МАЙ'!L212,'[16]ИТОГО ЗА АПРЕЛЬ'!L212,'[16]ИТОГО ЗА МАРТ'!L212,'[16]ИТОГО ЗА ФЕВРАЛЬ'!L212,'[16]ИТОГО ЗА ЯНВАРЬ'!L212)</f>
        <v>0</v>
      </c>
      <c r="M212" s="13">
        <f>SUM('[16]ИТОГО ЗА ДЕКАБРЬ'!M212,'[16]ИТОГО ЗА НОЯБРЬ'!M212,'[16]ИТОГО ЗА ОКТЯБРЬ'!M212,'[16]ИТОГО ЗА СЕНТЯБРЬ'!M212,'[16]ИТОГО ЗА АВГУСТ'!M212,'[16]ИТОГО ЗА ИЮЛЬ'!M212,'[16]ИТОГО ЗА ИЮНЬ'!M212,'[16]ИТОГО ЗА МАЙ'!M212,'[16]ИТОГО ЗА АПРЕЛЬ'!M212,'[16]ИТОГО ЗА МАРТ'!M212,'[16]ИТОГО ЗА ФЕВРАЛЬ'!M212,'[16]ИТОГО ЗА ЯНВАРЬ'!M212)</f>
        <v>0</v>
      </c>
      <c r="N212" s="13">
        <f>SUM('[16]ИТОГО ЗА ДЕКАБРЬ'!N212,'[16]ИТОГО ЗА НОЯБРЬ'!N212,'[16]ИТОГО ЗА ОКТЯБРЬ'!N212,'[16]ИТОГО ЗА СЕНТЯБРЬ'!N212,'[16]ИТОГО ЗА АВГУСТ'!N212,'[16]ИТОГО ЗА ИЮЛЬ'!N212,'[16]ИТОГО ЗА ИЮНЬ'!N212,'[16]ИТОГО ЗА МАЙ'!N212,'[16]ИТОГО ЗА АПРЕЛЬ'!N212,'[16]ИТОГО ЗА МАРТ'!N212,'[16]ИТОГО ЗА ФЕВРАЛЬ'!N212,'[16]ИТОГО ЗА ЯНВАРЬ'!N212)</f>
        <v>0</v>
      </c>
      <c r="O212" s="13">
        <f>SUM('[16]ИТОГО ЗА ДЕКАБРЬ'!O212,'[16]ИТОГО ЗА НОЯБРЬ'!O212,'[16]ИТОГО ЗА ОКТЯБРЬ'!O212,'[16]ИТОГО ЗА СЕНТЯБРЬ'!O212,'[16]ИТОГО ЗА АВГУСТ'!O212,'[16]ИТОГО ЗА ИЮЛЬ'!O212,'[16]ИТОГО ЗА ИЮНЬ'!O212,'[16]ИТОГО ЗА МАЙ'!O212,'[16]ИТОГО ЗА АПРЕЛЬ'!O212,'[16]ИТОГО ЗА МАРТ'!O212,'[16]ИТОГО ЗА ФЕВРАЛЬ'!O212,'[16]ИТОГО ЗА ЯНВАРЬ'!O212)</f>
        <v>0</v>
      </c>
      <c r="P212" s="13">
        <f>SUM('[16]ИТОГО ЗА ДЕКАБРЬ'!P212,'[16]ИТОГО ЗА НОЯБРЬ'!P212,'[16]ИТОГО ЗА ОКТЯБРЬ'!P212,'[16]ИТОГО ЗА СЕНТЯБРЬ'!P212,'[16]ИТОГО ЗА АВГУСТ'!P212,'[16]ИТОГО ЗА ИЮЛЬ'!P212,'[16]ИТОГО ЗА ИЮНЬ'!P212,'[16]ИТОГО ЗА МАЙ'!P212,'[16]ИТОГО ЗА АПРЕЛЬ'!P212,'[16]ИТОГО ЗА МАРТ'!P212,'[16]ИТОГО ЗА ФЕВРАЛЬ'!P212,'[16]ИТОГО ЗА ЯНВАРЬ'!P212)</f>
        <v>0</v>
      </c>
      <c r="Q212" s="13">
        <f>SUM('[16]ИТОГО ЗА ДЕКАБРЬ'!Q212,'[16]ИТОГО ЗА НОЯБРЬ'!Q212,'[16]ИТОГО ЗА ОКТЯБРЬ'!Q212,'[16]ИТОГО ЗА СЕНТЯБРЬ'!Q212,'[16]ИТОГО ЗА АВГУСТ'!Q212,'[16]ИТОГО ЗА ИЮЛЬ'!Q212,'[16]ИТОГО ЗА ИЮНЬ'!Q212,'[16]ИТОГО ЗА МАЙ'!Q212,'[16]ИТОГО ЗА АПРЕЛЬ'!Q212,'[16]ИТОГО ЗА МАРТ'!Q212,'[16]ИТОГО ЗА ФЕВРАЛЬ'!Q212,'[16]ИТОГО ЗА ЯНВАРЬ'!Q212)</f>
        <v>0</v>
      </c>
      <c r="R212" s="13">
        <f>SUM('[16]ИТОГО ЗА ДЕКАБРЬ'!R212,'[16]ИТОГО ЗА НОЯБРЬ'!R212,'[16]ИТОГО ЗА ОКТЯБРЬ'!R212,'[16]ИТОГО ЗА СЕНТЯБРЬ'!R212,'[16]ИТОГО ЗА АВГУСТ'!R212,'[16]ИТОГО ЗА ИЮЛЬ'!R212,'[16]ИТОГО ЗА ИЮНЬ'!R212,'[16]ИТОГО ЗА МАЙ'!R212,'[16]ИТОГО ЗА АПРЕЛЬ'!R212,'[16]ИТОГО ЗА МАРТ'!R212,'[16]ИТОГО ЗА ФЕВРАЛЬ'!R212,'[16]ИТОГО ЗА ЯНВАРЬ'!R212)</f>
        <v>0</v>
      </c>
      <c r="S212" s="13">
        <f>SUM('[16]ИТОГО ЗА ДЕКАБРЬ'!S212,'[16]ИТОГО ЗА НОЯБРЬ'!S212,'[16]ИТОГО ЗА ОКТЯБРЬ'!S212,'[16]ИТОГО ЗА СЕНТЯБРЬ'!S212,'[16]ИТОГО ЗА АВГУСТ'!S212,'[16]ИТОГО ЗА ИЮЛЬ'!S212,'[16]ИТОГО ЗА ИЮНЬ'!S212,'[16]ИТОГО ЗА МАЙ'!S212,'[16]ИТОГО ЗА АПРЕЛЬ'!S212,'[16]ИТОГО ЗА МАРТ'!S212,'[16]ИТОГО ЗА ФЕВРАЛЬ'!S212,'[16]ИТОГО ЗА ЯНВАРЬ'!S212)</f>
        <v>0</v>
      </c>
      <c r="T212" s="13">
        <f>SUM('[16]ИТОГО ЗА ДЕКАБРЬ'!T212,'[16]ИТОГО ЗА НОЯБРЬ'!T212,'[16]ИТОГО ЗА ОКТЯБРЬ'!T212,'[16]ИТОГО ЗА СЕНТЯБРЬ'!T212,'[16]ИТОГО ЗА АВГУСТ'!T212,'[16]ИТОГО ЗА ИЮЛЬ'!T212,'[16]ИТОГО ЗА ИЮНЬ'!T212,'[16]ИТОГО ЗА МАЙ'!T212,'[16]ИТОГО ЗА АПРЕЛЬ'!T212,'[16]ИТОГО ЗА МАРТ'!T212,'[16]ИТОГО ЗА ФЕВРАЛЬ'!T212,'[16]ИТОГО ЗА ЯНВАРЬ'!T212)</f>
        <v>0</v>
      </c>
      <c r="U212" s="13">
        <f>SUM('[16]ИТОГО ЗА ДЕКАБРЬ'!U212,'[16]ИТОГО ЗА НОЯБРЬ'!U212,'[16]ИТОГО ЗА ОКТЯБРЬ'!U212,'[16]ИТОГО ЗА СЕНТЯБРЬ'!U212,'[16]ИТОГО ЗА АВГУСТ'!U212,'[16]ИТОГО ЗА ИЮЛЬ'!U212,'[16]ИТОГО ЗА ИЮНЬ'!U212,'[16]ИТОГО ЗА МАЙ'!U212,'[16]ИТОГО ЗА АПРЕЛЬ'!U212,'[16]ИТОГО ЗА МАРТ'!U212,'[16]ИТОГО ЗА ФЕВРАЛЬ'!U212,'[16]ИТОГО ЗА ЯНВАРЬ'!U212)</f>
        <v>0</v>
      </c>
      <c r="V212" s="13">
        <f>SUM('[16]ИТОГО ЗА ДЕКАБРЬ'!V212,'[16]ИТОГО ЗА НОЯБРЬ'!V212,'[16]ИТОГО ЗА ОКТЯБРЬ'!V212,'[16]ИТОГО ЗА СЕНТЯБРЬ'!V212,'[16]ИТОГО ЗА АВГУСТ'!V212,'[16]ИТОГО ЗА ИЮЛЬ'!V212,'[16]ИТОГО ЗА ИЮНЬ'!V212,'[16]ИТОГО ЗА МАЙ'!V212,'[16]ИТОГО ЗА АПРЕЛЬ'!V212,'[16]ИТОГО ЗА МАРТ'!V212,'[16]ИТОГО ЗА ФЕВРАЛЬ'!V212,'[16]ИТОГО ЗА ЯНВАРЬ'!V212)</f>
        <v>0</v>
      </c>
    </row>
    <row r="213" spans="2:22" s="50" customFormat="1" ht="26.25" thickBot="1">
      <c r="B213" s="96"/>
      <c r="C213" s="99"/>
      <c r="D213" s="15" t="s">
        <v>23</v>
      </c>
      <c r="E213" s="15" t="s">
        <v>24</v>
      </c>
      <c r="F213" s="16">
        <v>80.099999999999994</v>
      </c>
      <c r="G213" s="16"/>
      <c r="H213" s="16"/>
      <c r="I213" s="16">
        <v>80.099999999999994</v>
      </c>
      <c r="J213" s="16" t="str">
        <f t="shared" ref="J213:V213" si="4">IF(J211=0,"",J212*100/J211)</f>
        <v/>
      </c>
      <c r="K213" s="16" t="str">
        <f t="shared" si="4"/>
        <v/>
      </c>
      <c r="L213" s="16" t="str">
        <f t="shared" si="4"/>
        <v/>
      </c>
      <c r="M213" s="16" t="str">
        <f t="shared" si="4"/>
        <v/>
      </c>
      <c r="N213" s="16" t="str">
        <f t="shared" si="4"/>
        <v/>
      </c>
      <c r="O213" s="16" t="str">
        <f t="shared" si="4"/>
        <v/>
      </c>
      <c r="P213" s="16" t="str">
        <f t="shared" si="4"/>
        <v/>
      </c>
      <c r="Q213" s="16" t="str">
        <f t="shared" si="4"/>
        <v/>
      </c>
      <c r="R213" s="16" t="str">
        <f t="shared" si="4"/>
        <v/>
      </c>
      <c r="S213" s="16" t="str">
        <f t="shared" si="4"/>
        <v/>
      </c>
      <c r="T213" s="16" t="str">
        <f t="shared" si="4"/>
        <v/>
      </c>
      <c r="U213" s="16" t="str">
        <f t="shared" si="4"/>
        <v/>
      </c>
      <c r="V213" s="16" t="str">
        <f t="shared" si="4"/>
        <v/>
      </c>
    </row>
    <row r="214" spans="2:22" s="50" customFormat="1" ht="16.5" customHeight="1" thickBot="1">
      <c r="B214" s="96"/>
      <c r="C214" s="99"/>
      <c r="D214" s="75" t="s">
        <v>25</v>
      </c>
      <c r="E214" s="76"/>
      <c r="F214" s="14">
        <v>79</v>
      </c>
      <c r="G214" s="62">
        <v>0</v>
      </c>
      <c r="H214" s="62">
        <v>0</v>
      </c>
      <c r="I214" s="62">
        <v>79</v>
      </c>
      <c r="J214" s="13">
        <f>SUM('[16]ИТОГО ЗА ДЕКАБРЬ'!J214,'[16]ИТОГО ЗА НОЯБРЬ'!J214,'[16]ИТОГО ЗА ОКТЯБРЬ'!J214,'[16]ИТОГО ЗА СЕНТЯБРЬ'!J214,'[16]ИТОГО ЗА АВГУСТ'!J214,'[16]ИТОГО ЗА ИЮЛЬ'!J214,'[16]ИТОГО ЗА ИЮНЬ'!J214,'[16]ИТОГО ЗА МАЙ'!J214,'[16]ИТОГО ЗА АПРЕЛЬ'!J214,'[16]ИТОГО ЗА МАРТ'!J214,'[16]ИТОГО ЗА ФЕВРАЛЬ'!J214,'[16]ИТОГО ЗА ЯНВАРЬ'!J214)</f>
        <v>0</v>
      </c>
      <c r="K214" s="13">
        <f>SUM('[16]ИТОГО ЗА ДЕКАБРЬ'!K214,'[16]ИТОГО ЗА НОЯБРЬ'!K214,'[16]ИТОГО ЗА ОКТЯБРЬ'!K214,'[16]ИТОГО ЗА СЕНТЯБРЬ'!K214,'[16]ИТОГО ЗА АВГУСТ'!K214,'[16]ИТОГО ЗА ИЮЛЬ'!K214,'[16]ИТОГО ЗА ИЮНЬ'!K214,'[16]ИТОГО ЗА МАЙ'!K214,'[16]ИТОГО ЗА АПРЕЛЬ'!K214,'[16]ИТОГО ЗА МАРТ'!K214,'[16]ИТОГО ЗА ФЕВРАЛЬ'!K214,'[16]ИТОГО ЗА ЯНВАРЬ'!K214)</f>
        <v>0</v>
      </c>
      <c r="L214" s="13">
        <f>SUM('[16]ИТОГО ЗА ДЕКАБРЬ'!L214,'[16]ИТОГО ЗА НОЯБРЬ'!L214,'[16]ИТОГО ЗА ОКТЯБРЬ'!L214,'[16]ИТОГО ЗА СЕНТЯБРЬ'!L214,'[16]ИТОГО ЗА АВГУСТ'!L214,'[16]ИТОГО ЗА ИЮЛЬ'!L214,'[16]ИТОГО ЗА ИЮНЬ'!L214,'[16]ИТОГО ЗА МАЙ'!L214,'[16]ИТОГО ЗА АПРЕЛЬ'!L214,'[16]ИТОГО ЗА МАРТ'!L214,'[16]ИТОГО ЗА ФЕВРАЛЬ'!L214,'[16]ИТОГО ЗА ЯНВАРЬ'!L214)</f>
        <v>0</v>
      </c>
      <c r="M214" s="13">
        <f>SUM('[16]ИТОГО ЗА ДЕКАБРЬ'!M214,'[16]ИТОГО ЗА НОЯБРЬ'!M214,'[16]ИТОГО ЗА ОКТЯБРЬ'!M214,'[16]ИТОГО ЗА СЕНТЯБРЬ'!M214,'[16]ИТОГО ЗА АВГУСТ'!M214,'[16]ИТОГО ЗА ИЮЛЬ'!M214,'[16]ИТОГО ЗА ИЮНЬ'!M214,'[16]ИТОГО ЗА МАЙ'!M214,'[16]ИТОГО ЗА АПРЕЛЬ'!M214,'[16]ИТОГО ЗА МАРТ'!M214,'[16]ИТОГО ЗА ФЕВРАЛЬ'!M214,'[16]ИТОГО ЗА ЯНВАРЬ'!M214)</f>
        <v>0</v>
      </c>
      <c r="N214" s="13">
        <f>SUM('[16]ИТОГО ЗА ДЕКАБРЬ'!N214,'[16]ИТОГО ЗА НОЯБРЬ'!N214,'[16]ИТОГО ЗА ОКТЯБРЬ'!N214,'[16]ИТОГО ЗА СЕНТЯБРЬ'!N214,'[16]ИТОГО ЗА АВГУСТ'!N214,'[16]ИТОГО ЗА ИЮЛЬ'!N214,'[16]ИТОГО ЗА ИЮНЬ'!N214,'[16]ИТОГО ЗА МАЙ'!N214,'[16]ИТОГО ЗА АПРЕЛЬ'!N214,'[16]ИТОГО ЗА МАРТ'!N214,'[16]ИТОГО ЗА ФЕВРАЛЬ'!N214,'[16]ИТОГО ЗА ЯНВАРЬ'!N214)</f>
        <v>0</v>
      </c>
      <c r="O214" s="13">
        <f>SUM('[16]ИТОГО ЗА ДЕКАБРЬ'!O214,'[16]ИТОГО ЗА НОЯБРЬ'!O214,'[16]ИТОГО ЗА ОКТЯБРЬ'!O214,'[16]ИТОГО ЗА СЕНТЯБРЬ'!O214,'[16]ИТОГО ЗА АВГУСТ'!O214,'[16]ИТОГО ЗА ИЮЛЬ'!O214,'[16]ИТОГО ЗА ИЮНЬ'!O214,'[16]ИТОГО ЗА МАЙ'!O214,'[16]ИТОГО ЗА АПРЕЛЬ'!O214,'[16]ИТОГО ЗА МАРТ'!O214,'[16]ИТОГО ЗА ФЕВРАЛЬ'!O214,'[16]ИТОГО ЗА ЯНВАРЬ'!O214)</f>
        <v>0</v>
      </c>
      <c r="P214" s="13">
        <f>SUM('[16]ИТОГО ЗА ДЕКАБРЬ'!P214,'[16]ИТОГО ЗА НОЯБРЬ'!P214,'[16]ИТОГО ЗА ОКТЯБРЬ'!P214,'[16]ИТОГО ЗА СЕНТЯБРЬ'!P214,'[16]ИТОГО ЗА АВГУСТ'!P214,'[16]ИТОГО ЗА ИЮЛЬ'!P214,'[16]ИТОГО ЗА ИЮНЬ'!P214,'[16]ИТОГО ЗА МАЙ'!P214,'[16]ИТОГО ЗА АПРЕЛЬ'!P214,'[16]ИТОГО ЗА МАРТ'!P214,'[16]ИТОГО ЗА ФЕВРАЛЬ'!P214,'[16]ИТОГО ЗА ЯНВАРЬ'!P214)</f>
        <v>0</v>
      </c>
      <c r="Q214" s="13">
        <f>SUM('[16]ИТОГО ЗА ДЕКАБРЬ'!Q214,'[16]ИТОГО ЗА НОЯБРЬ'!Q214,'[16]ИТОГО ЗА ОКТЯБРЬ'!Q214,'[16]ИТОГО ЗА СЕНТЯБРЬ'!Q214,'[16]ИТОГО ЗА АВГУСТ'!Q214,'[16]ИТОГО ЗА ИЮЛЬ'!Q214,'[16]ИТОГО ЗА ИЮНЬ'!Q214,'[16]ИТОГО ЗА МАЙ'!Q214,'[16]ИТОГО ЗА АПРЕЛЬ'!Q214,'[16]ИТОГО ЗА МАРТ'!Q214,'[16]ИТОГО ЗА ФЕВРАЛЬ'!Q214,'[16]ИТОГО ЗА ЯНВАРЬ'!Q214)</f>
        <v>0</v>
      </c>
      <c r="R214" s="13">
        <f>SUM('[16]ИТОГО ЗА ДЕКАБРЬ'!R214,'[16]ИТОГО ЗА НОЯБРЬ'!R214,'[16]ИТОГО ЗА ОКТЯБРЬ'!R214,'[16]ИТОГО ЗА СЕНТЯБРЬ'!R214,'[16]ИТОГО ЗА АВГУСТ'!R214,'[16]ИТОГО ЗА ИЮЛЬ'!R214,'[16]ИТОГО ЗА ИЮНЬ'!R214,'[16]ИТОГО ЗА МАЙ'!R214,'[16]ИТОГО ЗА АПРЕЛЬ'!R214,'[16]ИТОГО ЗА МАРТ'!R214,'[16]ИТОГО ЗА ФЕВРАЛЬ'!R214,'[16]ИТОГО ЗА ЯНВАРЬ'!R214)</f>
        <v>0</v>
      </c>
      <c r="S214" s="13">
        <f>SUM('[16]ИТОГО ЗА ДЕКАБРЬ'!S214,'[16]ИТОГО ЗА НОЯБРЬ'!S214,'[16]ИТОГО ЗА ОКТЯБРЬ'!S214,'[16]ИТОГО ЗА СЕНТЯБРЬ'!S214,'[16]ИТОГО ЗА АВГУСТ'!S214,'[16]ИТОГО ЗА ИЮЛЬ'!S214,'[16]ИТОГО ЗА ИЮНЬ'!S214,'[16]ИТОГО ЗА МАЙ'!S214,'[16]ИТОГО ЗА АПРЕЛЬ'!S214,'[16]ИТОГО ЗА МАРТ'!S214,'[16]ИТОГО ЗА ФЕВРАЛЬ'!S214,'[16]ИТОГО ЗА ЯНВАРЬ'!S214)</f>
        <v>0</v>
      </c>
      <c r="T214" s="13">
        <f>SUM('[16]ИТОГО ЗА ДЕКАБРЬ'!T214,'[16]ИТОГО ЗА НОЯБРЬ'!T214,'[16]ИТОГО ЗА ОКТЯБРЬ'!T214,'[16]ИТОГО ЗА СЕНТЯБРЬ'!T214,'[16]ИТОГО ЗА АВГУСТ'!T214,'[16]ИТОГО ЗА ИЮЛЬ'!T214,'[16]ИТОГО ЗА ИЮНЬ'!T214,'[16]ИТОГО ЗА МАЙ'!T214,'[16]ИТОГО ЗА АПРЕЛЬ'!T214,'[16]ИТОГО ЗА МАРТ'!T214,'[16]ИТОГО ЗА ФЕВРАЛЬ'!T214,'[16]ИТОГО ЗА ЯНВАРЬ'!T214)</f>
        <v>0</v>
      </c>
      <c r="U214" s="13">
        <f>SUM('[16]ИТОГО ЗА ДЕКАБРЬ'!U214,'[16]ИТОГО ЗА НОЯБРЬ'!U214,'[16]ИТОГО ЗА ОКТЯБРЬ'!U214,'[16]ИТОГО ЗА СЕНТЯБРЬ'!U214,'[16]ИТОГО ЗА АВГУСТ'!U214,'[16]ИТОГО ЗА ИЮЛЬ'!U214,'[16]ИТОГО ЗА ИЮНЬ'!U214,'[16]ИТОГО ЗА МАЙ'!U214,'[16]ИТОГО ЗА АПРЕЛЬ'!U214,'[16]ИТОГО ЗА МАРТ'!U214,'[16]ИТОГО ЗА ФЕВРАЛЬ'!U214,'[16]ИТОГО ЗА ЯНВАРЬ'!U214)</f>
        <v>0</v>
      </c>
      <c r="V214" s="13">
        <f>SUM('[16]ИТОГО ЗА ДЕКАБРЬ'!V214,'[16]ИТОГО ЗА НОЯБРЬ'!V214,'[16]ИТОГО ЗА ОКТЯБРЬ'!V214,'[16]ИТОГО ЗА СЕНТЯБРЬ'!V214,'[16]ИТОГО ЗА АВГУСТ'!V214,'[16]ИТОГО ЗА ИЮЛЬ'!V214,'[16]ИТОГО ЗА ИЮНЬ'!V214,'[16]ИТОГО ЗА МАЙ'!V214,'[16]ИТОГО ЗА АПРЕЛЬ'!V214,'[16]ИТОГО ЗА МАРТ'!V214,'[16]ИТОГО ЗА ФЕВРАЛЬ'!V214,'[16]ИТОГО ЗА ЯНВАРЬ'!V214)</f>
        <v>0</v>
      </c>
    </row>
    <row r="215" spans="2:22" s="50" customFormat="1" ht="16.5" thickBot="1">
      <c r="B215" s="96"/>
      <c r="C215" s="99"/>
      <c r="D215" s="87" t="s">
        <v>22</v>
      </c>
      <c r="E215" s="88"/>
      <c r="F215" s="14">
        <v>48</v>
      </c>
      <c r="G215" s="62">
        <v>0</v>
      </c>
      <c r="H215" s="62">
        <v>0</v>
      </c>
      <c r="I215" s="62">
        <v>48</v>
      </c>
      <c r="J215" s="13">
        <f>SUM('[16]ИТОГО ЗА ДЕКАБРЬ'!J215,'[16]ИТОГО ЗА НОЯБРЬ'!J215,'[16]ИТОГО ЗА ОКТЯБРЬ'!J215,'[16]ИТОГО ЗА СЕНТЯБРЬ'!J215,'[16]ИТОГО ЗА АВГУСТ'!J215,'[16]ИТОГО ЗА ИЮЛЬ'!J215,'[16]ИТОГО ЗА ИЮНЬ'!J215,'[16]ИТОГО ЗА МАЙ'!J215,'[16]ИТОГО ЗА АПРЕЛЬ'!J215,'[16]ИТОГО ЗА МАРТ'!J215,'[16]ИТОГО ЗА ФЕВРАЛЬ'!J215,'[16]ИТОГО ЗА ЯНВАРЬ'!J215)</f>
        <v>0</v>
      </c>
      <c r="K215" s="13">
        <f>SUM('[16]ИТОГО ЗА ДЕКАБРЬ'!K215,'[16]ИТОГО ЗА НОЯБРЬ'!K215,'[16]ИТОГО ЗА ОКТЯБРЬ'!K215,'[16]ИТОГО ЗА СЕНТЯБРЬ'!K215,'[16]ИТОГО ЗА АВГУСТ'!K215,'[16]ИТОГО ЗА ИЮЛЬ'!K215,'[16]ИТОГО ЗА ИЮНЬ'!K215,'[16]ИТОГО ЗА МАЙ'!K215,'[16]ИТОГО ЗА АПРЕЛЬ'!K215,'[16]ИТОГО ЗА МАРТ'!K215,'[16]ИТОГО ЗА ФЕВРАЛЬ'!K215,'[16]ИТОГО ЗА ЯНВАРЬ'!K215)</f>
        <v>0</v>
      </c>
      <c r="L215" s="13">
        <f>SUM('[16]ИТОГО ЗА ДЕКАБРЬ'!L215,'[16]ИТОГО ЗА НОЯБРЬ'!L215,'[16]ИТОГО ЗА ОКТЯБРЬ'!L215,'[16]ИТОГО ЗА СЕНТЯБРЬ'!L215,'[16]ИТОГО ЗА АВГУСТ'!L215,'[16]ИТОГО ЗА ИЮЛЬ'!L215,'[16]ИТОГО ЗА ИЮНЬ'!L215,'[16]ИТОГО ЗА МАЙ'!L215,'[16]ИТОГО ЗА АПРЕЛЬ'!L215,'[16]ИТОГО ЗА МАРТ'!L215,'[16]ИТОГО ЗА ФЕВРАЛЬ'!L215,'[16]ИТОГО ЗА ЯНВАРЬ'!L215)</f>
        <v>0</v>
      </c>
      <c r="M215" s="13">
        <f>SUM('[16]ИТОГО ЗА ДЕКАБРЬ'!M215,'[16]ИТОГО ЗА НОЯБРЬ'!M215,'[16]ИТОГО ЗА ОКТЯБРЬ'!M215,'[16]ИТОГО ЗА СЕНТЯБРЬ'!M215,'[16]ИТОГО ЗА АВГУСТ'!M215,'[16]ИТОГО ЗА ИЮЛЬ'!M215,'[16]ИТОГО ЗА ИЮНЬ'!M215,'[16]ИТОГО ЗА МАЙ'!M215,'[16]ИТОГО ЗА АПРЕЛЬ'!M215,'[16]ИТОГО ЗА МАРТ'!M215,'[16]ИТОГО ЗА ФЕВРАЛЬ'!M215,'[16]ИТОГО ЗА ЯНВАРЬ'!M215)</f>
        <v>0</v>
      </c>
      <c r="N215" s="13">
        <f>SUM('[16]ИТОГО ЗА ДЕКАБРЬ'!N215,'[16]ИТОГО ЗА НОЯБРЬ'!N215,'[16]ИТОГО ЗА ОКТЯБРЬ'!N215,'[16]ИТОГО ЗА СЕНТЯБРЬ'!N215,'[16]ИТОГО ЗА АВГУСТ'!N215,'[16]ИТОГО ЗА ИЮЛЬ'!N215,'[16]ИТОГО ЗА ИЮНЬ'!N215,'[16]ИТОГО ЗА МАЙ'!N215,'[16]ИТОГО ЗА АПРЕЛЬ'!N215,'[16]ИТОГО ЗА МАРТ'!N215,'[16]ИТОГО ЗА ФЕВРАЛЬ'!N215,'[16]ИТОГО ЗА ЯНВАРЬ'!N215)</f>
        <v>0</v>
      </c>
      <c r="O215" s="13">
        <f>SUM('[16]ИТОГО ЗА ДЕКАБРЬ'!O215,'[16]ИТОГО ЗА НОЯБРЬ'!O215,'[16]ИТОГО ЗА ОКТЯБРЬ'!O215,'[16]ИТОГО ЗА СЕНТЯБРЬ'!O215,'[16]ИТОГО ЗА АВГУСТ'!O215,'[16]ИТОГО ЗА ИЮЛЬ'!O215,'[16]ИТОГО ЗА ИЮНЬ'!O215,'[16]ИТОГО ЗА МАЙ'!O215,'[16]ИТОГО ЗА АПРЕЛЬ'!O215,'[16]ИТОГО ЗА МАРТ'!O215,'[16]ИТОГО ЗА ФЕВРАЛЬ'!O215,'[16]ИТОГО ЗА ЯНВАРЬ'!O215)</f>
        <v>0</v>
      </c>
      <c r="P215" s="13">
        <f>SUM('[16]ИТОГО ЗА ДЕКАБРЬ'!P215,'[16]ИТОГО ЗА НОЯБРЬ'!P215,'[16]ИТОГО ЗА ОКТЯБРЬ'!P215,'[16]ИТОГО ЗА СЕНТЯБРЬ'!P215,'[16]ИТОГО ЗА АВГУСТ'!P215,'[16]ИТОГО ЗА ИЮЛЬ'!P215,'[16]ИТОГО ЗА ИЮНЬ'!P215,'[16]ИТОГО ЗА МАЙ'!P215,'[16]ИТОГО ЗА АПРЕЛЬ'!P215,'[16]ИТОГО ЗА МАРТ'!P215,'[16]ИТОГО ЗА ФЕВРАЛЬ'!P215,'[16]ИТОГО ЗА ЯНВАРЬ'!P215)</f>
        <v>0</v>
      </c>
      <c r="Q215" s="13">
        <f>SUM('[16]ИТОГО ЗА ДЕКАБРЬ'!Q215,'[16]ИТОГО ЗА НОЯБРЬ'!Q215,'[16]ИТОГО ЗА ОКТЯБРЬ'!Q215,'[16]ИТОГО ЗА СЕНТЯБРЬ'!Q215,'[16]ИТОГО ЗА АВГУСТ'!Q215,'[16]ИТОГО ЗА ИЮЛЬ'!Q215,'[16]ИТОГО ЗА ИЮНЬ'!Q215,'[16]ИТОГО ЗА МАЙ'!Q215,'[16]ИТОГО ЗА АПРЕЛЬ'!Q215,'[16]ИТОГО ЗА МАРТ'!Q215,'[16]ИТОГО ЗА ФЕВРАЛЬ'!Q215,'[16]ИТОГО ЗА ЯНВАРЬ'!Q215)</f>
        <v>0</v>
      </c>
      <c r="R215" s="13">
        <f>SUM('[16]ИТОГО ЗА ДЕКАБРЬ'!R215,'[16]ИТОГО ЗА НОЯБРЬ'!R215,'[16]ИТОГО ЗА ОКТЯБРЬ'!R215,'[16]ИТОГО ЗА СЕНТЯБРЬ'!R215,'[16]ИТОГО ЗА АВГУСТ'!R215,'[16]ИТОГО ЗА ИЮЛЬ'!R215,'[16]ИТОГО ЗА ИЮНЬ'!R215,'[16]ИТОГО ЗА МАЙ'!R215,'[16]ИТОГО ЗА АПРЕЛЬ'!R215,'[16]ИТОГО ЗА МАРТ'!R215,'[16]ИТОГО ЗА ФЕВРАЛЬ'!R215,'[16]ИТОГО ЗА ЯНВАРЬ'!R215)</f>
        <v>0</v>
      </c>
      <c r="S215" s="13">
        <f>SUM('[16]ИТОГО ЗА ДЕКАБРЬ'!S215,'[16]ИТОГО ЗА НОЯБРЬ'!S215,'[16]ИТОГО ЗА ОКТЯБРЬ'!S215,'[16]ИТОГО ЗА СЕНТЯБРЬ'!S215,'[16]ИТОГО ЗА АВГУСТ'!S215,'[16]ИТОГО ЗА ИЮЛЬ'!S215,'[16]ИТОГО ЗА ИЮНЬ'!S215,'[16]ИТОГО ЗА МАЙ'!S215,'[16]ИТОГО ЗА АПРЕЛЬ'!S215,'[16]ИТОГО ЗА МАРТ'!S215,'[16]ИТОГО ЗА ФЕВРАЛЬ'!S215,'[16]ИТОГО ЗА ЯНВАРЬ'!S215)</f>
        <v>0</v>
      </c>
      <c r="T215" s="13">
        <f>SUM('[16]ИТОГО ЗА ДЕКАБРЬ'!T215,'[16]ИТОГО ЗА НОЯБРЬ'!T215,'[16]ИТОГО ЗА ОКТЯБРЬ'!T215,'[16]ИТОГО ЗА СЕНТЯБРЬ'!T215,'[16]ИТОГО ЗА АВГУСТ'!T215,'[16]ИТОГО ЗА ИЮЛЬ'!T215,'[16]ИТОГО ЗА ИЮНЬ'!T215,'[16]ИТОГО ЗА МАЙ'!T215,'[16]ИТОГО ЗА АПРЕЛЬ'!T215,'[16]ИТОГО ЗА МАРТ'!T215,'[16]ИТОГО ЗА ФЕВРАЛЬ'!T215,'[16]ИТОГО ЗА ЯНВАРЬ'!T215)</f>
        <v>0</v>
      </c>
      <c r="U215" s="13">
        <f>SUM('[16]ИТОГО ЗА ДЕКАБРЬ'!U215,'[16]ИТОГО ЗА НОЯБРЬ'!U215,'[16]ИТОГО ЗА ОКТЯБРЬ'!U215,'[16]ИТОГО ЗА СЕНТЯБРЬ'!U215,'[16]ИТОГО ЗА АВГУСТ'!U215,'[16]ИТОГО ЗА ИЮЛЬ'!U215,'[16]ИТОГО ЗА ИЮНЬ'!U215,'[16]ИТОГО ЗА МАЙ'!U215,'[16]ИТОГО ЗА АПРЕЛЬ'!U215,'[16]ИТОГО ЗА МАРТ'!U215,'[16]ИТОГО ЗА ФЕВРАЛЬ'!U215,'[16]ИТОГО ЗА ЯНВАРЬ'!U215)</f>
        <v>0</v>
      </c>
      <c r="V215" s="13">
        <f>SUM('[16]ИТОГО ЗА ДЕКАБРЬ'!V215,'[16]ИТОГО ЗА НОЯБРЬ'!V215,'[16]ИТОГО ЗА ОКТЯБРЬ'!V215,'[16]ИТОГО ЗА СЕНТЯБРЬ'!V215,'[16]ИТОГО ЗА АВГУСТ'!V215,'[16]ИТОГО ЗА ИЮЛЬ'!V215,'[16]ИТОГО ЗА ИЮНЬ'!V215,'[16]ИТОГО ЗА МАЙ'!V215,'[16]ИТОГО ЗА АПРЕЛЬ'!V215,'[16]ИТОГО ЗА МАРТ'!V215,'[16]ИТОГО ЗА ФЕВРАЛЬ'!V215,'[16]ИТОГО ЗА ЯНВАРЬ'!V215)</f>
        <v>0</v>
      </c>
    </row>
    <row r="216" spans="2:22" s="50" customFormat="1" ht="26.25" thickBot="1">
      <c r="B216" s="96"/>
      <c r="C216" s="99"/>
      <c r="D216" s="15" t="s">
        <v>23</v>
      </c>
      <c r="E216" s="61" t="s">
        <v>24</v>
      </c>
      <c r="F216" s="16">
        <v>60.76</v>
      </c>
      <c r="G216" s="16"/>
      <c r="H216" s="16"/>
      <c r="I216" s="16">
        <v>60.76</v>
      </c>
      <c r="J216" s="16" t="str">
        <f t="shared" ref="J216:V216" si="5">IF(J214=0,"",J215*100/J214)</f>
        <v/>
      </c>
      <c r="K216" s="16" t="str">
        <f t="shared" si="5"/>
        <v/>
      </c>
      <c r="L216" s="16" t="str">
        <f t="shared" si="5"/>
        <v/>
      </c>
      <c r="M216" s="16" t="str">
        <f t="shared" si="5"/>
        <v/>
      </c>
      <c r="N216" s="16" t="str">
        <f t="shared" si="5"/>
        <v/>
      </c>
      <c r="O216" s="16" t="str">
        <f t="shared" si="5"/>
        <v/>
      </c>
      <c r="P216" s="16" t="str">
        <f t="shared" si="5"/>
        <v/>
      </c>
      <c r="Q216" s="16" t="str">
        <f t="shared" si="5"/>
        <v/>
      </c>
      <c r="R216" s="16" t="str">
        <f t="shared" si="5"/>
        <v/>
      </c>
      <c r="S216" s="16" t="str">
        <f t="shared" si="5"/>
        <v/>
      </c>
      <c r="T216" s="16" t="str">
        <f t="shared" si="5"/>
        <v/>
      </c>
      <c r="U216" s="16" t="str">
        <f t="shared" si="5"/>
        <v/>
      </c>
      <c r="V216" s="16" t="str">
        <f t="shared" si="5"/>
        <v/>
      </c>
    </row>
    <row r="217" spans="2:22" s="50" customFormat="1" ht="16.5" customHeight="1" thickBot="1">
      <c r="B217" s="96"/>
      <c r="C217" s="99"/>
      <c r="D217" s="75" t="s">
        <v>26</v>
      </c>
      <c r="E217" s="76"/>
      <c r="F217" s="14">
        <v>128</v>
      </c>
      <c r="G217" s="62">
        <v>0</v>
      </c>
      <c r="H217" s="62">
        <v>0</v>
      </c>
      <c r="I217" s="62">
        <v>128</v>
      </c>
      <c r="J217" s="13">
        <f>SUM('[16]ИТОГО ЗА ДЕКАБРЬ'!J217,'[16]ИТОГО ЗА НОЯБРЬ'!J217,'[16]ИТОГО ЗА ОКТЯБРЬ'!J217,'[16]ИТОГО ЗА СЕНТЯБРЬ'!J217,'[16]ИТОГО ЗА АВГУСТ'!J217,'[16]ИТОГО ЗА ИЮЛЬ'!J217,'[16]ИТОГО ЗА ИЮНЬ'!J217,'[16]ИТОГО ЗА МАЙ'!J217,'[16]ИТОГО ЗА АПРЕЛЬ'!J217,'[16]ИТОГО ЗА МАРТ'!J217,'[16]ИТОГО ЗА ФЕВРАЛЬ'!J217,'[16]ИТОГО ЗА ЯНВАРЬ'!J217)</f>
        <v>0</v>
      </c>
      <c r="K217" s="13">
        <f>SUM('[16]ИТОГО ЗА ДЕКАБРЬ'!K217,'[16]ИТОГО ЗА НОЯБРЬ'!K217,'[16]ИТОГО ЗА ОКТЯБРЬ'!K217,'[16]ИТОГО ЗА СЕНТЯБРЬ'!K217,'[16]ИТОГО ЗА АВГУСТ'!K217,'[16]ИТОГО ЗА ИЮЛЬ'!K217,'[16]ИТОГО ЗА ИЮНЬ'!K217,'[16]ИТОГО ЗА МАЙ'!K217,'[16]ИТОГО ЗА АПРЕЛЬ'!K217,'[16]ИТОГО ЗА МАРТ'!K217,'[16]ИТОГО ЗА ФЕВРАЛЬ'!K217,'[16]ИТОГО ЗА ЯНВАРЬ'!K217)</f>
        <v>0</v>
      </c>
      <c r="L217" s="13">
        <f>SUM('[16]ИТОГО ЗА ДЕКАБРЬ'!L217,'[16]ИТОГО ЗА НОЯБРЬ'!L217,'[16]ИТОГО ЗА ОКТЯБРЬ'!L217,'[16]ИТОГО ЗА СЕНТЯБРЬ'!L217,'[16]ИТОГО ЗА АВГУСТ'!L217,'[16]ИТОГО ЗА ИЮЛЬ'!L217,'[16]ИТОГО ЗА ИЮНЬ'!L217,'[16]ИТОГО ЗА МАЙ'!L217,'[16]ИТОГО ЗА АПРЕЛЬ'!L217,'[16]ИТОГО ЗА МАРТ'!L217,'[16]ИТОГО ЗА ФЕВРАЛЬ'!L217,'[16]ИТОГО ЗА ЯНВАРЬ'!L217)</f>
        <v>0</v>
      </c>
      <c r="M217" s="13">
        <f>SUM('[16]ИТОГО ЗА ДЕКАБРЬ'!M217,'[16]ИТОГО ЗА НОЯБРЬ'!M217,'[16]ИТОГО ЗА ОКТЯБРЬ'!M217,'[16]ИТОГО ЗА СЕНТЯБРЬ'!M217,'[16]ИТОГО ЗА АВГУСТ'!M217,'[16]ИТОГО ЗА ИЮЛЬ'!M217,'[16]ИТОГО ЗА ИЮНЬ'!M217,'[16]ИТОГО ЗА МАЙ'!M217,'[16]ИТОГО ЗА АПРЕЛЬ'!M217,'[16]ИТОГО ЗА МАРТ'!M217,'[16]ИТОГО ЗА ФЕВРАЛЬ'!M217,'[16]ИТОГО ЗА ЯНВАРЬ'!M217)</f>
        <v>0</v>
      </c>
      <c r="N217" s="13">
        <f>SUM('[16]ИТОГО ЗА ДЕКАБРЬ'!N217,'[16]ИТОГО ЗА НОЯБРЬ'!N217,'[16]ИТОГО ЗА ОКТЯБРЬ'!N217,'[16]ИТОГО ЗА СЕНТЯБРЬ'!N217,'[16]ИТОГО ЗА АВГУСТ'!N217,'[16]ИТОГО ЗА ИЮЛЬ'!N217,'[16]ИТОГО ЗА ИЮНЬ'!N217,'[16]ИТОГО ЗА МАЙ'!N217,'[16]ИТОГО ЗА АПРЕЛЬ'!N217,'[16]ИТОГО ЗА МАРТ'!N217,'[16]ИТОГО ЗА ФЕВРАЛЬ'!N217,'[16]ИТОГО ЗА ЯНВАРЬ'!N217)</f>
        <v>0</v>
      </c>
      <c r="O217" s="13">
        <f>SUM('[16]ИТОГО ЗА ДЕКАБРЬ'!O217,'[16]ИТОГО ЗА НОЯБРЬ'!O217,'[16]ИТОГО ЗА ОКТЯБРЬ'!O217,'[16]ИТОГО ЗА СЕНТЯБРЬ'!O217,'[16]ИТОГО ЗА АВГУСТ'!O217,'[16]ИТОГО ЗА ИЮЛЬ'!O217,'[16]ИТОГО ЗА ИЮНЬ'!O217,'[16]ИТОГО ЗА МАЙ'!O217,'[16]ИТОГО ЗА АПРЕЛЬ'!O217,'[16]ИТОГО ЗА МАРТ'!O217,'[16]ИТОГО ЗА ФЕВРАЛЬ'!O217,'[16]ИТОГО ЗА ЯНВАРЬ'!O217)</f>
        <v>0</v>
      </c>
      <c r="P217" s="13">
        <f>SUM('[16]ИТОГО ЗА ДЕКАБРЬ'!P217,'[16]ИТОГО ЗА НОЯБРЬ'!P217,'[16]ИТОГО ЗА ОКТЯБРЬ'!P217,'[16]ИТОГО ЗА СЕНТЯБРЬ'!P217,'[16]ИТОГО ЗА АВГУСТ'!P217,'[16]ИТОГО ЗА ИЮЛЬ'!P217,'[16]ИТОГО ЗА ИЮНЬ'!P217,'[16]ИТОГО ЗА МАЙ'!P217,'[16]ИТОГО ЗА АПРЕЛЬ'!P217,'[16]ИТОГО ЗА МАРТ'!P217,'[16]ИТОГО ЗА ФЕВРАЛЬ'!P217,'[16]ИТОГО ЗА ЯНВАРЬ'!P217)</f>
        <v>0</v>
      </c>
      <c r="Q217" s="13">
        <f>SUM('[16]ИТОГО ЗА ДЕКАБРЬ'!Q217,'[16]ИТОГО ЗА НОЯБРЬ'!Q217,'[16]ИТОГО ЗА ОКТЯБРЬ'!Q217,'[16]ИТОГО ЗА СЕНТЯБРЬ'!Q217,'[16]ИТОГО ЗА АВГУСТ'!Q217,'[16]ИТОГО ЗА ИЮЛЬ'!Q217,'[16]ИТОГО ЗА ИЮНЬ'!Q217,'[16]ИТОГО ЗА МАЙ'!Q217,'[16]ИТОГО ЗА АПРЕЛЬ'!Q217,'[16]ИТОГО ЗА МАРТ'!Q217,'[16]ИТОГО ЗА ФЕВРАЛЬ'!Q217,'[16]ИТОГО ЗА ЯНВАРЬ'!Q217)</f>
        <v>0</v>
      </c>
      <c r="R217" s="13">
        <f>SUM('[16]ИТОГО ЗА ДЕКАБРЬ'!R217,'[16]ИТОГО ЗА НОЯБРЬ'!R217,'[16]ИТОГО ЗА ОКТЯБРЬ'!R217,'[16]ИТОГО ЗА СЕНТЯБРЬ'!R217,'[16]ИТОГО ЗА АВГУСТ'!R217,'[16]ИТОГО ЗА ИЮЛЬ'!R217,'[16]ИТОГО ЗА ИЮНЬ'!R217,'[16]ИТОГО ЗА МАЙ'!R217,'[16]ИТОГО ЗА АПРЕЛЬ'!R217,'[16]ИТОГО ЗА МАРТ'!R217,'[16]ИТОГО ЗА ФЕВРАЛЬ'!R217,'[16]ИТОГО ЗА ЯНВАРЬ'!R217)</f>
        <v>0</v>
      </c>
      <c r="S217" s="13">
        <f>SUM('[16]ИТОГО ЗА ДЕКАБРЬ'!S217,'[16]ИТОГО ЗА НОЯБРЬ'!S217,'[16]ИТОГО ЗА ОКТЯБРЬ'!S217,'[16]ИТОГО ЗА СЕНТЯБРЬ'!S217,'[16]ИТОГО ЗА АВГУСТ'!S217,'[16]ИТОГО ЗА ИЮЛЬ'!S217,'[16]ИТОГО ЗА ИЮНЬ'!S217,'[16]ИТОГО ЗА МАЙ'!S217,'[16]ИТОГО ЗА АПРЕЛЬ'!S217,'[16]ИТОГО ЗА МАРТ'!S217,'[16]ИТОГО ЗА ФЕВРАЛЬ'!S217,'[16]ИТОГО ЗА ЯНВАРЬ'!S217)</f>
        <v>0</v>
      </c>
      <c r="T217" s="13">
        <f>SUM('[16]ИТОГО ЗА ДЕКАБРЬ'!T217,'[16]ИТОГО ЗА НОЯБРЬ'!T217,'[16]ИТОГО ЗА ОКТЯБРЬ'!T217,'[16]ИТОГО ЗА СЕНТЯБРЬ'!T217,'[16]ИТОГО ЗА АВГУСТ'!T217,'[16]ИТОГО ЗА ИЮЛЬ'!T217,'[16]ИТОГО ЗА ИЮНЬ'!T217,'[16]ИТОГО ЗА МАЙ'!T217,'[16]ИТОГО ЗА АПРЕЛЬ'!T217,'[16]ИТОГО ЗА МАРТ'!T217,'[16]ИТОГО ЗА ФЕВРАЛЬ'!T217,'[16]ИТОГО ЗА ЯНВАРЬ'!T217)</f>
        <v>0</v>
      </c>
      <c r="U217" s="13">
        <f>SUM('[16]ИТОГО ЗА ДЕКАБРЬ'!U217,'[16]ИТОГО ЗА НОЯБРЬ'!U217,'[16]ИТОГО ЗА ОКТЯБРЬ'!U217,'[16]ИТОГО ЗА СЕНТЯБРЬ'!U217,'[16]ИТОГО ЗА АВГУСТ'!U217,'[16]ИТОГО ЗА ИЮЛЬ'!U217,'[16]ИТОГО ЗА ИЮНЬ'!U217,'[16]ИТОГО ЗА МАЙ'!U217,'[16]ИТОГО ЗА АПРЕЛЬ'!U217,'[16]ИТОГО ЗА МАРТ'!U217,'[16]ИТОГО ЗА ФЕВРАЛЬ'!U217,'[16]ИТОГО ЗА ЯНВАРЬ'!U217)</f>
        <v>0</v>
      </c>
      <c r="V217" s="13">
        <f>SUM('[16]ИТОГО ЗА ДЕКАБРЬ'!V217,'[16]ИТОГО ЗА НОЯБРЬ'!V217,'[16]ИТОГО ЗА ОКТЯБРЬ'!V217,'[16]ИТОГО ЗА СЕНТЯБРЬ'!V217,'[16]ИТОГО ЗА АВГУСТ'!V217,'[16]ИТОГО ЗА ИЮЛЬ'!V217,'[16]ИТОГО ЗА ИЮНЬ'!V217,'[16]ИТОГО ЗА МАЙ'!V217,'[16]ИТОГО ЗА АПРЕЛЬ'!V217,'[16]ИТОГО ЗА МАРТ'!V217,'[16]ИТОГО ЗА ФЕВРАЛЬ'!V217,'[16]ИТОГО ЗА ЯНВАРЬ'!V217)</f>
        <v>0</v>
      </c>
    </row>
    <row r="218" spans="2:22" s="50" customFormat="1" ht="16.5" customHeight="1" thickBot="1">
      <c r="B218" s="96"/>
      <c r="C218" s="99"/>
      <c r="D218" s="87" t="s">
        <v>22</v>
      </c>
      <c r="E218" s="88"/>
      <c r="F218" s="14">
        <v>43</v>
      </c>
      <c r="G218" s="62">
        <v>0</v>
      </c>
      <c r="H218" s="62">
        <v>0</v>
      </c>
      <c r="I218" s="62">
        <v>43</v>
      </c>
      <c r="J218" s="13">
        <f>SUM('[16]ИТОГО ЗА ДЕКАБРЬ'!J218,'[16]ИТОГО ЗА НОЯБРЬ'!J218,'[16]ИТОГО ЗА ОКТЯБРЬ'!J218,'[16]ИТОГО ЗА СЕНТЯБРЬ'!J218,'[16]ИТОГО ЗА АВГУСТ'!J218,'[16]ИТОГО ЗА ИЮЛЬ'!J218,'[16]ИТОГО ЗА ИЮНЬ'!J218,'[16]ИТОГО ЗА МАЙ'!J218,'[16]ИТОГО ЗА АПРЕЛЬ'!J218,'[16]ИТОГО ЗА МАРТ'!J218,'[16]ИТОГО ЗА ФЕВРАЛЬ'!J218,'[16]ИТОГО ЗА ЯНВАРЬ'!J218)</f>
        <v>0</v>
      </c>
      <c r="K218" s="13">
        <f>SUM('[16]ИТОГО ЗА ДЕКАБРЬ'!K218,'[16]ИТОГО ЗА НОЯБРЬ'!K218,'[16]ИТОГО ЗА ОКТЯБРЬ'!K218,'[16]ИТОГО ЗА СЕНТЯБРЬ'!K218,'[16]ИТОГО ЗА АВГУСТ'!K218,'[16]ИТОГО ЗА ИЮЛЬ'!K218,'[16]ИТОГО ЗА ИЮНЬ'!K218,'[16]ИТОГО ЗА МАЙ'!K218,'[16]ИТОГО ЗА АПРЕЛЬ'!K218,'[16]ИТОГО ЗА МАРТ'!K218,'[16]ИТОГО ЗА ФЕВРАЛЬ'!K218,'[16]ИТОГО ЗА ЯНВАРЬ'!K218)</f>
        <v>0</v>
      </c>
      <c r="L218" s="13">
        <f>SUM('[16]ИТОГО ЗА ДЕКАБРЬ'!L218,'[16]ИТОГО ЗА НОЯБРЬ'!L218,'[16]ИТОГО ЗА ОКТЯБРЬ'!L218,'[16]ИТОГО ЗА СЕНТЯБРЬ'!L218,'[16]ИТОГО ЗА АВГУСТ'!L218,'[16]ИТОГО ЗА ИЮЛЬ'!L218,'[16]ИТОГО ЗА ИЮНЬ'!L218,'[16]ИТОГО ЗА МАЙ'!L218,'[16]ИТОГО ЗА АПРЕЛЬ'!L218,'[16]ИТОГО ЗА МАРТ'!L218,'[16]ИТОГО ЗА ФЕВРАЛЬ'!L218,'[16]ИТОГО ЗА ЯНВАРЬ'!L218)</f>
        <v>0</v>
      </c>
      <c r="M218" s="13">
        <f>SUM('[16]ИТОГО ЗА ДЕКАБРЬ'!M218,'[16]ИТОГО ЗА НОЯБРЬ'!M218,'[16]ИТОГО ЗА ОКТЯБРЬ'!M218,'[16]ИТОГО ЗА СЕНТЯБРЬ'!M218,'[16]ИТОГО ЗА АВГУСТ'!M218,'[16]ИТОГО ЗА ИЮЛЬ'!M218,'[16]ИТОГО ЗА ИЮНЬ'!M218,'[16]ИТОГО ЗА МАЙ'!M218,'[16]ИТОГО ЗА АПРЕЛЬ'!M218,'[16]ИТОГО ЗА МАРТ'!M218,'[16]ИТОГО ЗА ФЕВРАЛЬ'!M218,'[16]ИТОГО ЗА ЯНВАРЬ'!M218)</f>
        <v>0</v>
      </c>
      <c r="N218" s="13">
        <f>SUM('[16]ИТОГО ЗА ДЕКАБРЬ'!N218,'[16]ИТОГО ЗА НОЯБРЬ'!N218,'[16]ИТОГО ЗА ОКТЯБРЬ'!N218,'[16]ИТОГО ЗА СЕНТЯБРЬ'!N218,'[16]ИТОГО ЗА АВГУСТ'!N218,'[16]ИТОГО ЗА ИЮЛЬ'!N218,'[16]ИТОГО ЗА ИЮНЬ'!N218,'[16]ИТОГО ЗА МАЙ'!N218,'[16]ИТОГО ЗА АПРЕЛЬ'!N218,'[16]ИТОГО ЗА МАРТ'!N218,'[16]ИТОГО ЗА ФЕВРАЛЬ'!N218,'[16]ИТОГО ЗА ЯНВАРЬ'!N218)</f>
        <v>0</v>
      </c>
      <c r="O218" s="13">
        <f>SUM('[16]ИТОГО ЗА ДЕКАБРЬ'!O218,'[16]ИТОГО ЗА НОЯБРЬ'!O218,'[16]ИТОГО ЗА ОКТЯБРЬ'!O218,'[16]ИТОГО ЗА СЕНТЯБРЬ'!O218,'[16]ИТОГО ЗА АВГУСТ'!O218,'[16]ИТОГО ЗА ИЮЛЬ'!O218,'[16]ИТОГО ЗА ИЮНЬ'!O218,'[16]ИТОГО ЗА МАЙ'!O218,'[16]ИТОГО ЗА АПРЕЛЬ'!O218,'[16]ИТОГО ЗА МАРТ'!O218,'[16]ИТОГО ЗА ФЕВРАЛЬ'!O218,'[16]ИТОГО ЗА ЯНВАРЬ'!O218)</f>
        <v>0</v>
      </c>
      <c r="P218" s="13">
        <f>SUM('[16]ИТОГО ЗА ДЕКАБРЬ'!P218,'[16]ИТОГО ЗА НОЯБРЬ'!P218,'[16]ИТОГО ЗА ОКТЯБРЬ'!P218,'[16]ИТОГО ЗА СЕНТЯБРЬ'!P218,'[16]ИТОГО ЗА АВГУСТ'!P218,'[16]ИТОГО ЗА ИЮЛЬ'!P218,'[16]ИТОГО ЗА ИЮНЬ'!P218,'[16]ИТОГО ЗА МАЙ'!P218,'[16]ИТОГО ЗА АПРЕЛЬ'!P218,'[16]ИТОГО ЗА МАРТ'!P218,'[16]ИТОГО ЗА ФЕВРАЛЬ'!P218,'[16]ИТОГО ЗА ЯНВАРЬ'!P218)</f>
        <v>0</v>
      </c>
      <c r="Q218" s="13">
        <f>SUM('[16]ИТОГО ЗА ДЕКАБРЬ'!Q218,'[16]ИТОГО ЗА НОЯБРЬ'!Q218,'[16]ИТОГО ЗА ОКТЯБРЬ'!Q218,'[16]ИТОГО ЗА СЕНТЯБРЬ'!Q218,'[16]ИТОГО ЗА АВГУСТ'!Q218,'[16]ИТОГО ЗА ИЮЛЬ'!Q218,'[16]ИТОГО ЗА ИЮНЬ'!Q218,'[16]ИТОГО ЗА МАЙ'!Q218,'[16]ИТОГО ЗА АПРЕЛЬ'!Q218,'[16]ИТОГО ЗА МАРТ'!Q218,'[16]ИТОГО ЗА ФЕВРАЛЬ'!Q218,'[16]ИТОГО ЗА ЯНВАРЬ'!Q218)</f>
        <v>0</v>
      </c>
      <c r="R218" s="13">
        <f>SUM('[16]ИТОГО ЗА ДЕКАБРЬ'!R218,'[16]ИТОГО ЗА НОЯБРЬ'!R218,'[16]ИТОГО ЗА ОКТЯБРЬ'!R218,'[16]ИТОГО ЗА СЕНТЯБРЬ'!R218,'[16]ИТОГО ЗА АВГУСТ'!R218,'[16]ИТОГО ЗА ИЮЛЬ'!R218,'[16]ИТОГО ЗА ИЮНЬ'!R218,'[16]ИТОГО ЗА МАЙ'!R218,'[16]ИТОГО ЗА АПРЕЛЬ'!R218,'[16]ИТОГО ЗА МАРТ'!R218,'[16]ИТОГО ЗА ФЕВРАЛЬ'!R218,'[16]ИТОГО ЗА ЯНВАРЬ'!R218)</f>
        <v>0</v>
      </c>
      <c r="S218" s="13">
        <f>SUM('[16]ИТОГО ЗА ДЕКАБРЬ'!S218,'[16]ИТОГО ЗА НОЯБРЬ'!S218,'[16]ИТОГО ЗА ОКТЯБРЬ'!S218,'[16]ИТОГО ЗА СЕНТЯБРЬ'!S218,'[16]ИТОГО ЗА АВГУСТ'!S218,'[16]ИТОГО ЗА ИЮЛЬ'!S218,'[16]ИТОГО ЗА ИЮНЬ'!S218,'[16]ИТОГО ЗА МАЙ'!S218,'[16]ИТОГО ЗА АПРЕЛЬ'!S218,'[16]ИТОГО ЗА МАРТ'!S218,'[16]ИТОГО ЗА ФЕВРАЛЬ'!S218,'[16]ИТОГО ЗА ЯНВАРЬ'!S218)</f>
        <v>0</v>
      </c>
      <c r="T218" s="13">
        <f>SUM('[16]ИТОГО ЗА ДЕКАБРЬ'!T218,'[16]ИТОГО ЗА НОЯБРЬ'!T218,'[16]ИТОГО ЗА ОКТЯБРЬ'!T218,'[16]ИТОГО ЗА СЕНТЯБРЬ'!T218,'[16]ИТОГО ЗА АВГУСТ'!T218,'[16]ИТОГО ЗА ИЮЛЬ'!T218,'[16]ИТОГО ЗА ИЮНЬ'!T218,'[16]ИТОГО ЗА МАЙ'!T218,'[16]ИТОГО ЗА АПРЕЛЬ'!T218,'[16]ИТОГО ЗА МАРТ'!T218,'[16]ИТОГО ЗА ФЕВРАЛЬ'!T218,'[16]ИТОГО ЗА ЯНВАРЬ'!T218)</f>
        <v>0</v>
      </c>
      <c r="U218" s="13">
        <f>SUM('[16]ИТОГО ЗА ДЕКАБРЬ'!U218,'[16]ИТОГО ЗА НОЯБРЬ'!U218,'[16]ИТОГО ЗА ОКТЯБРЬ'!U218,'[16]ИТОГО ЗА СЕНТЯБРЬ'!U218,'[16]ИТОГО ЗА АВГУСТ'!U218,'[16]ИТОГО ЗА ИЮЛЬ'!U218,'[16]ИТОГО ЗА ИЮНЬ'!U218,'[16]ИТОГО ЗА МАЙ'!U218,'[16]ИТОГО ЗА АПРЕЛЬ'!U218,'[16]ИТОГО ЗА МАРТ'!U218,'[16]ИТОГО ЗА ФЕВРАЛЬ'!U218,'[16]ИТОГО ЗА ЯНВАРЬ'!U218)</f>
        <v>0</v>
      </c>
      <c r="V218" s="13">
        <f>SUM('[16]ИТОГО ЗА ДЕКАБРЬ'!V218,'[16]ИТОГО ЗА НОЯБРЬ'!V218,'[16]ИТОГО ЗА ОКТЯБРЬ'!V218,'[16]ИТОГО ЗА СЕНТЯБРЬ'!V218,'[16]ИТОГО ЗА АВГУСТ'!V218,'[16]ИТОГО ЗА ИЮЛЬ'!V218,'[16]ИТОГО ЗА ИЮНЬ'!V218,'[16]ИТОГО ЗА МАЙ'!V218,'[16]ИТОГО ЗА АПРЕЛЬ'!V218,'[16]ИТОГО ЗА МАРТ'!V218,'[16]ИТОГО ЗА ФЕВРАЛЬ'!V218,'[16]ИТОГО ЗА ЯНВАРЬ'!V218)</f>
        <v>0</v>
      </c>
    </row>
    <row r="219" spans="2:22" s="50" customFormat="1" ht="16.5" customHeight="1" thickBot="1">
      <c r="B219" s="97"/>
      <c r="C219" s="100"/>
      <c r="D219" s="15" t="s">
        <v>23</v>
      </c>
      <c r="E219" s="61" t="s">
        <v>24</v>
      </c>
      <c r="F219" s="16">
        <v>33.590000000000003</v>
      </c>
      <c r="G219" s="16"/>
      <c r="H219" s="16"/>
      <c r="I219" s="16">
        <v>33.590000000000003</v>
      </c>
      <c r="J219" s="16" t="str">
        <f t="shared" ref="J219:V219" si="6">IF(J217=0,"",J218*100/J217)</f>
        <v/>
      </c>
      <c r="K219" s="16" t="str">
        <f t="shared" si="6"/>
        <v/>
      </c>
      <c r="L219" s="16" t="str">
        <f t="shared" si="6"/>
        <v/>
      </c>
      <c r="M219" s="16" t="str">
        <f t="shared" si="6"/>
        <v/>
      </c>
      <c r="N219" s="16" t="str">
        <f t="shared" si="6"/>
        <v/>
      </c>
      <c r="O219" s="16" t="str">
        <f t="shared" si="6"/>
        <v/>
      </c>
      <c r="P219" s="16" t="str">
        <f t="shared" si="6"/>
        <v/>
      </c>
      <c r="Q219" s="16" t="str">
        <f t="shared" si="6"/>
        <v/>
      </c>
      <c r="R219" s="16" t="str">
        <f t="shared" si="6"/>
        <v/>
      </c>
      <c r="S219" s="16" t="str">
        <f t="shared" si="6"/>
        <v/>
      </c>
      <c r="T219" s="16" t="str">
        <f t="shared" si="6"/>
        <v/>
      </c>
      <c r="U219" s="16" t="str">
        <f t="shared" si="6"/>
        <v/>
      </c>
      <c r="V219" s="16" t="str">
        <f t="shared" si="6"/>
        <v/>
      </c>
    </row>
    <row r="220" spans="2:22" s="50" customFormat="1" ht="16.5" customHeight="1" thickBot="1">
      <c r="B220" s="64"/>
      <c r="C220" s="13"/>
      <c r="D220" s="75"/>
      <c r="E220" s="76"/>
      <c r="F220" s="18">
        <v>21.39</v>
      </c>
      <c r="G220" s="18"/>
      <c r="H220" s="18"/>
      <c r="I220" s="18">
        <v>21.39</v>
      </c>
      <c r="J220" s="18" t="str">
        <f t="shared" ref="J220:V220" si="7">IF(J211=0,"",J218/J211*100)</f>
        <v/>
      </c>
      <c r="K220" s="18" t="str">
        <f t="shared" si="7"/>
        <v/>
      </c>
      <c r="L220" s="18" t="str">
        <f t="shared" si="7"/>
        <v/>
      </c>
      <c r="M220" s="18" t="str">
        <f t="shared" si="7"/>
        <v/>
      </c>
      <c r="N220" s="18" t="str">
        <f t="shared" si="7"/>
        <v/>
      </c>
      <c r="O220" s="18" t="str">
        <f t="shared" si="7"/>
        <v/>
      </c>
      <c r="P220" s="18" t="str">
        <f t="shared" si="7"/>
        <v/>
      </c>
      <c r="Q220" s="18" t="str">
        <f t="shared" si="7"/>
        <v/>
      </c>
      <c r="R220" s="18" t="str">
        <f t="shared" si="7"/>
        <v/>
      </c>
      <c r="S220" s="18" t="str">
        <f t="shared" si="7"/>
        <v/>
      </c>
      <c r="T220" s="18" t="str">
        <f t="shared" si="7"/>
        <v/>
      </c>
      <c r="U220" s="18" t="str">
        <f t="shared" si="7"/>
        <v/>
      </c>
      <c r="V220" s="18" t="str">
        <f t="shared" si="7"/>
        <v/>
      </c>
    </row>
    <row r="221" spans="2:22" s="50" customFormat="1"/>
    <row r="222" spans="2:22" s="50" customFormat="1"/>
    <row r="226" spans="2:22" ht="14.45" customHeight="1">
      <c r="B226" s="10">
        <f>[17]ИТОГО!B2</f>
        <v>0</v>
      </c>
      <c r="C226" s="10">
        <f>[17]ИТОГО!C2</f>
        <v>0</v>
      </c>
      <c r="D226" s="10">
        <f>[17]ИТОГО!D2</f>
        <v>0</v>
      </c>
      <c r="E226" s="125" t="str">
        <f>[17]ИТОГО!E2</f>
        <v>ФАРТУНА</v>
      </c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0">
        <f>[17]ИТОГО!S2</f>
        <v>0</v>
      </c>
      <c r="T226" s="10">
        <f>[17]ИТОГО!T2</f>
        <v>0</v>
      </c>
      <c r="U226" s="10">
        <f>[17]ИТОГО!U2</f>
        <v>0</v>
      </c>
      <c r="V226" s="10">
        <f>[17]ИТОГО!V2</f>
        <v>0</v>
      </c>
    </row>
    <row r="227" spans="2:22" ht="14.45" customHeight="1">
      <c r="B227" s="10">
        <f>[17]ИТОГО!B3</f>
        <v>0</v>
      </c>
      <c r="C227" s="10">
        <f>[17]ИТОГО!C3</f>
        <v>0</v>
      </c>
      <c r="D227" s="10">
        <f>[17]ИТОГО!D3</f>
        <v>0</v>
      </c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0">
        <f>[17]ИТОГО!S3</f>
        <v>0</v>
      </c>
      <c r="T227" s="10">
        <f>[17]ИТОГО!T3</f>
        <v>0</v>
      </c>
      <c r="U227" s="10">
        <f>[17]ИТОГО!U3</f>
        <v>0</v>
      </c>
      <c r="V227" s="10">
        <f>[17]ИТОГО!V3</f>
        <v>0</v>
      </c>
    </row>
    <row r="228" spans="2:22" ht="14.45" customHeight="1">
      <c r="B228" s="10">
        <f>[17]ИТОГО!B4</f>
        <v>0</v>
      </c>
      <c r="C228" s="10">
        <f>[17]ИТОГО!C4</f>
        <v>0</v>
      </c>
      <c r="D228" s="10">
        <f>[17]ИТОГО!D4</f>
        <v>0</v>
      </c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0">
        <f>[17]ИТОГО!S4</f>
        <v>0</v>
      </c>
      <c r="T228" s="10">
        <f>[17]ИТОГО!T4</f>
        <v>0</v>
      </c>
      <c r="U228" s="10">
        <f>[17]ИТОГО!U4</f>
        <v>0</v>
      </c>
      <c r="V228" s="10">
        <f>[17]ИТОГО!V4</f>
        <v>0</v>
      </c>
    </row>
    <row r="229" spans="2:22" ht="15.75" thickBot="1">
      <c r="B229" s="10">
        <f>[17]ИТОГО!B5</f>
        <v>0</v>
      </c>
      <c r="C229" s="10">
        <f>[17]ИТОГО!C5</f>
        <v>0</v>
      </c>
      <c r="D229" s="10">
        <f>[17]ИТОГО!D5</f>
        <v>0</v>
      </c>
      <c r="E229" s="10">
        <f>[17]ИТОГО!E5</f>
        <v>0</v>
      </c>
      <c r="F229" s="10">
        <f>[17]ИТОГО!F5</f>
        <v>0</v>
      </c>
      <c r="G229" s="10">
        <f>[17]ИТОГО!G5</f>
        <v>0</v>
      </c>
      <c r="H229" s="10">
        <f>[17]ИТОГО!H5</f>
        <v>0</v>
      </c>
      <c r="I229" s="10">
        <f>[17]ИТОГО!I5</f>
        <v>0</v>
      </c>
      <c r="J229" s="10">
        <f>[17]ИТОГО!J5</f>
        <v>0</v>
      </c>
      <c r="K229" s="10">
        <f>[17]ИТОГО!K5</f>
        <v>0</v>
      </c>
      <c r="L229" s="10">
        <f>[17]ИТОГО!L5</f>
        <v>0</v>
      </c>
      <c r="M229" s="10">
        <f>[17]ИТОГО!M5</f>
        <v>0</v>
      </c>
      <c r="N229" s="10">
        <f>[17]ИТОГО!N5</f>
        <v>0</v>
      </c>
      <c r="O229" s="10">
        <f>[17]ИТОГО!O5</f>
        <v>0</v>
      </c>
      <c r="P229" s="10">
        <f>[17]ИТОГО!P5</f>
        <v>0</v>
      </c>
      <c r="Q229" s="10">
        <f>[17]ИТОГО!Q5</f>
        <v>0</v>
      </c>
      <c r="R229" s="10">
        <f>[17]ИТОГО!R5</f>
        <v>0</v>
      </c>
      <c r="S229" s="10">
        <f>[17]ИТОГО!S5</f>
        <v>0</v>
      </c>
      <c r="T229" s="10">
        <f>[17]ИТОГО!T5</f>
        <v>0</v>
      </c>
      <c r="U229" s="10">
        <f>[17]ИТОГО!U5</f>
        <v>0</v>
      </c>
      <c r="V229" s="10">
        <f>[17]ИТОГО!V5</f>
        <v>0</v>
      </c>
    </row>
    <row r="230" spans="2:22" ht="21" customHeight="1" thickBot="1">
      <c r="B230" s="78" t="str">
        <f>[17]ИТОГО!B6</f>
        <v>Дата</v>
      </c>
      <c r="C230" s="78" t="str">
        <f>[17]ИТОГО!C6</f>
        <v>Наименование организации, осуществляющей образовательную деятельность, адрес местонахождения</v>
      </c>
      <c r="D230" s="80" t="str">
        <f>[17]ИТОГО!D6</f>
        <v>Наименование экзаменов на право управления транспортными средствами</v>
      </c>
      <c r="E230" s="81"/>
      <c r="F230" s="84" t="str">
        <f>[17]ИТОГО!F6</f>
        <v>Количество проведенных экзаменов на право управления транспортными средствами соответствующих категорий и подкатегорий транспортных средств</v>
      </c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6"/>
    </row>
    <row r="231" spans="2:22" ht="15" customHeight="1" thickBot="1">
      <c r="B231" s="79"/>
      <c r="C231" s="79"/>
      <c r="D231" s="82"/>
      <c r="E231" s="83"/>
      <c r="F231" s="11" t="str">
        <f>[17]ИТОГО!F7</f>
        <v>Всего</v>
      </c>
      <c r="G231" s="11" t="str">
        <f>[17]ИТОГО!G7</f>
        <v>А</v>
      </c>
      <c r="H231" s="11" t="str">
        <f>[17]ИТОГО!H7</f>
        <v>А1</v>
      </c>
      <c r="I231" s="11" t="str">
        <f>[17]ИТОГО!I7</f>
        <v>В</v>
      </c>
      <c r="J231" s="11" t="str">
        <f>[17]ИТОГО!J7</f>
        <v>В1</v>
      </c>
      <c r="K231" s="11" t="str">
        <f>[17]ИТОГО!K7</f>
        <v>С</v>
      </c>
      <c r="L231" s="11" t="str">
        <f>[17]ИТОГО!L7</f>
        <v>С1</v>
      </c>
      <c r="M231" s="11" t="str">
        <f>[17]ИТОГО!M7</f>
        <v>D</v>
      </c>
      <c r="N231" s="11" t="str">
        <f>[17]ИТОГО!N7</f>
        <v>D1</v>
      </c>
      <c r="O231" s="11" t="str">
        <f>[17]ИТОГО!O7</f>
        <v>BE</v>
      </c>
      <c r="P231" s="11" t="str">
        <f>[17]ИТОГО!P7</f>
        <v>СЕ</v>
      </c>
      <c r="Q231" s="11" t="str">
        <f>[17]ИТОГО!Q7</f>
        <v>С1Е</v>
      </c>
      <c r="R231" s="11" t="str">
        <f>[17]ИТОГО!R7</f>
        <v>DE</v>
      </c>
      <c r="S231" s="11" t="str">
        <f>[17]ИТОГО!S7</f>
        <v>D1E</v>
      </c>
      <c r="T231" s="11" t="str">
        <f>[17]ИТОГО!T7</f>
        <v>Tm</v>
      </c>
      <c r="U231" s="11" t="str">
        <f>[17]ИТОГО!U7</f>
        <v>Tb</v>
      </c>
      <c r="V231" s="11" t="str">
        <f>[17]ИТОГО!V7</f>
        <v>М</v>
      </c>
    </row>
    <row r="232" spans="2:22" ht="15.75" thickBot="1">
      <c r="B232" s="12">
        <f>[17]ИТОГО!B8</f>
        <v>1</v>
      </c>
      <c r="C232" s="13">
        <f>[17]ИТОГО!C8</f>
        <v>2</v>
      </c>
      <c r="D232" s="87">
        <f>[17]ИТОГО!D8</f>
        <v>3</v>
      </c>
      <c r="E232" s="88"/>
      <c r="F232" s="13">
        <f>[17]ИТОГО!F8</f>
        <v>4</v>
      </c>
      <c r="G232" s="13">
        <f>[17]ИТОГО!G8</f>
        <v>5</v>
      </c>
      <c r="H232" s="13">
        <f>[17]ИТОГО!H8</f>
        <v>6</v>
      </c>
      <c r="I232" s="13">
        <f>[17]ИТОГО!I8</f>
        <v>7</v>
      </c>
      <c r="J232" s="13">
        <f>[17]ИТОГО!J8</f>
        <v>8</v>
      </c>
      <c r="K232" s="13">
        <f>[17]ИТОГО!K8</f>
        <v>9</v>
      </c>
      <c r="L232" s="13">
        <f>[17]ИТОГО!L8</f>
        <v>10</v>
      </c>
      <c r="M232" s="13">
        <f>[17]ИТОГО!M8</f>
        <v>11</v>
      </c>
      <c r="N232" s="13">
        <f>[17]ИТОГО!N8</f>
        <v>12</v>
      </c>
      <c r="O232" s="13">
        <f>[17]ИТОГО!O8</f>
        <v>13</v>
      </c>
      <c r="P232" s="13">
        <f>[17]ИТОГО!P8</f>
        <v>14</v>
      </c>
      <c r="Q232" s="13">
        <f>[17]ИТОГО!Q8</f>
        <v>15</v>
      </c>
      <c r="R232" s="13">
        <f>[17]ИТОГО!R8</f>
        <v>16</v>
      </c>
      <c r="S232" s="13">
        <f>[17]ИТОГО!S8</f>
        <v>17</v>
      </c>
      <c r="T232" s="13">
        <f>[17]ИТОГО!T8</f>
        <v>18</v>
      </c>
      <c r="U232" s="13">
        <f>[17]ИТОГО!U8</f>
        <v>19</v>
      </c>
      <c r="V232" s="13">
        <f>[17]ИТОГО!V8</f>
        <v>20</v>
      </c>
    </row>
    <row r="233" spans="2:22" ht="16.5" customHeight="1" thickBot="1">
      <c r="B233" s="122" t="str">
        <f>[17]ИТОГО!B9</f>
        <v>ИТОГО ЗА ГОД</v>
      </c>
      <c r="C233" s="98" t="str">
        <f>[17]ИТОГО!C9</f>
        <v>АНО ДПО УЦ "Фартуна", г. Курск</v>
      </c>
      <c r="D233" s="75" t="str">
        <f>[17]ИТОГО!D9</f>
        <v>Количество проведенных теоретических экзаменов</v>
      </c>
      <c r="E233" s="76"/>
      <c r="F233" s="14">
        <f>[18]ИТОГО!F9</f>
        <v>125</v>
      </c>
      <c r="G233" s="13">
        <f>[18]ИТОГО!G9</f>
        <v>0</v>
      </c>
      <c r="H233" s="13">
        <f>[18]ИТОГО!H9</f>
        <v>0</v>
      </c>
      <c r="I233" s="13">
        <f>[18]ИТОГО!I9</f>
        <v>119</v>
      </c>
      <c r="J233" s="13">
        <f>[18]ИТОГО!J9</f>
        <v>0</v>
      </c>
      <c r="K233" s="13">
        <f>[18]ИТОГО!K9</f>
        <v>6</v>
      </c>
      <c r="L233" s="13">
        <f>[17]ИТОГО!L9</f>
        <v>0</v>
      </c>
      <c r="M233" s="13">
        <f>[17]ИТОГО!M9</f>
        <v>0</v>
      </c>
      <c r="N233" s="13">
        <f>[17]ИТОГО!N9</f>
        <v>0</v>
      </c>
      <c r="O233" s="13">
        <f>[17]ИТОГО!O9</f>
        <v>0</v>
      </c>
      <c r="P233" s="13">
        <f>[17]ИТОГО!P9</f>
        <v>0</v>
      </c>
      <c r="Q233" s="13">
        <f>[17]ИТОГО!Q9</f>
        <v>0</v>
      </c>
      <c r="R233" s="13">
        <f>[17]ИТОГО!R9</f>
        <v>0</v>
      </c>
      <c r="S233" s="13">
        <f>[17]ИТОГО!S9</f>
        <v>0</v>
      </c>
      <c r="T233" s="13">
        <f>[17]ИТОГО!T9</f>
        <v>0</v>
      </c>
      <c r="U233" s="13">
        <f>[17]ИТОГО!U9</f>
        <v>0</v>
      </c>
      <c r="V233" s="13">
        <f>[17]ИТОГО!V9</f>
        <v>0</v>
      </c>
    </row>
    <row r="234" spans="2:22" ht="16.5" thickBot="1">
      <c r="B234" s="123"/>
      <c r="C234" s="127"/>
      <c r="D234" s="87" t="str">
        <f>[17]ИТОГО!D10</f>
        <v>СДАЛ</v>
      </c>
      <c r="E234" s="88"/>
      <c r="F234" s="14">
        <f>[18]ИТОГО!F10</f>
        <v>113</v>
      </c>
      <c r="G234" s="13">
        <f>[18]ИТОГО!G10</f>
        <v>0</v>
      </c>
      <c r="H234" s="13">
        <f>[18]ИТОГО!H10</f>
        <v>0</v>
      </c>
      <c r="I234" s="13">
        <f>[18]ИТОГО!I10</f>
        <v>109</v>
      </c>
      <c r="J234" s="13">
        <f>[18]ИТОГО!J10</f>
        <v>0</v>
      </c>
      <c r="K234" s="13">
        <f>[18]ИТОГО!K10</f>
        <v>4</v>
      </c>
      <c r="L234" s="13">
        <f>[17]ИТОГО!L10</f>
        <v>0</v>
      </c>
      <c r="M234" s="13">
        <f>[17]ИТОГО!M10</f>
        <v>0</v>
      </c>
      <c r="N234" s="13">
        <f>[17]ИТОГО!N10</f>
        <v>0</v>
      </c>
      <c r="O234" s="13">
        <f>[17]ИТОГО!O10</f>
        <v>0</v>
      </c>
      <c r="P234" s="13">
        <f>[17]ИТОГО!P10</f>
        <v>0</v>
      </c>
      <c r="Q234" s="13">
        <f>[17]ИТОГО!Q10</f>
        <v>0</v>
      </c>
      <c r="R234" s="13">
        <f>[17]ИТОГО!R10</f>
        <v>0</v>
      </c>
      <c r="S234" s="13">
        <f>[17]ИТОГО!S10</f>
        <v>0</v>
      </c>
      <c r="T234" s="13">
        <f>[17]ИТОГО!T10</f>
        <v>0</v>
      </c>
      <c r="U234" s="13">
        <f>[17]ИТОГО!U10</f>
        <v>0</v>
      </c>
      <c r="V234" s="13">
        <f>[17]ИТОГО!V10</f>
        <v>0</v>
      </c>
    </row>
    <row r="235" spans="2:22" ht="26.25" thickBot="1">
      <c r="B235" s="123"/>
      <c r="C235" s="127"/>
      <c r="D235" s="15" t="str">
        <f>[17]ИТОГО!D11</f>
        <v>Из них</v>
      </c>
      <c r="E235" s="15" t="str">
        <f>[17]ИТОГО!E11</f>
        <v>сданных с 1 раза (%)</v>
      </c>
      <c r="F235" s="16">
        <f>[18]ИТОГО!F11</f>
        <v>90.4</v>
      </c>
      <c r="G235" s="16" t="str">
        <f>[18]ИТОГО!G11</f>
        <v/>
      </c>
      <c r="H235" s="16" t="str">
        <f>[18]ИТОГО!H11</f>
        <v/>
      </c>
      <c r="I235" s="16">
        <f>[18]ИТОГО!I11</f>
        <v>91.596638655462186</v>
      </c>
      <c r="J235" s="16" t="str">
        <f>[18]ИТОГО!J11</f>
        <v/>
      </c>
      <c r="K235" s="16">
        <f>[18]ИТОГО!K11</f>
        <v>66.666666666666671</v>
      </c>
      <c r="L235" s="16" t="str">
        <f>[17]ИТОГО!L11</f>
        <v/>
      </c>
      <c r="M235" s="16" t="str">
        <f>[17]ИТОГО!M11</f>
        <v/>
      </c>
      <c r="N235" s="16" t="str">
        <f>[17]ИТОГО!N11</f>
        <v/>
      </c>
      <c r="O235" s="16" t="str">
        <f>[17]ИТОГО!O11</f>
        <v/>
      </c>
      <c r="P235" s="16" t="str">
        <f>[17]ИТОГО!P11</f>
        <v/>
      </c>
      <c r="Q235" s="16" t="str">
        <f>[17]ИТОГО!Q11</f>
        <v/>
      </c>
      <c r="R235" s="16" t="str">
        <f>[17]ИТОГО!R11</f>
        <v/>
      </c>
      <c r="S235" s="16" t="str">
        <f>[17]ИТОГО!S11</f>
        <v/>
      </c>
      <c r="T235" s="16" t="str">
        <f>[17]ИТОГО!T11</f>
        <v/>
      </c>
      <c r="U235" s="16" t="str">
        <f>[17]ИТОГО!U11</f>
        <v/>
      </c>
      <c r="V235" s="16" t="str">
        <f>[17]ИТОГО!V11</f>
        <v/>
      </c>
    </row>
    <row r="236" spans="2:22" ht="16.149999999999999" customHeight="1" thickBot="1">
      <c r="B236" s="123"/>
      <c r="C236" s="127"/>
      <c r="D236" s="75" t="str">
        <f>[17]ИТОГО!D12</f>
        <v>Количество проведенных экзаменов по первоначальным навыкам управления транспортным средством</v>
      </c>
      <c r="E236" s="76"/>
      <c r="F236" s="14">
        <f>[18]ИТОГО!F12</f>
        <v>17</v>
      </c>
      <c r="G236" s="13">
        <f>[18]ИТОГО!G12</f>
        <v>0</v>
      </c>
      <c r="H236" s="13">
        <f>[18]ИТОГО!H12</f>
        <v>0</v>
      </c>
      <c r="I236" s="13">
        <f>[18]ИТОГО!I12</f>
        <v>15</v>
      </c>
      <c r="J236" s="13">
        <f>[18]ИТОГО!J12</f>
        <v>0</v>
      </c>
      <c r="K236" s="13">
        <f>[18]ИТОГО!K12</f>
        <v>2</v>
      </c>
      <c r="L236" s="13">
        <f>[17]ИТОГО!L12</f>
        <v>0</v>
      </c>
      <c r="M236" s="13">
        <f>[17]ИТОГО!M12</f>
        <v>0</v>
      </c>
      <c r="N236" s="13">
        <f>[17]ИТОГО!N12</f>
        <v>0</v>
      </c>
      <c r="O236" s="13">
        <f>[17]ИТОГО!O12</f>
        <v>0</v>
      </c>
      <c r="P236" s="13">
        <f>[17]ИТОГО!P12</f>
        <v>0</v>
      </c>
      <c r="Q236" s="13">
        <f>[17]ИТОГО!Q12</f>
        <v>0</v>
      </c>
      <c r="R236" s="13">
        <f>[17]ИТОГО!R12</f>
        <v>0</v>
      </c>
      <c r="S236" s="13">
        <f>[17]ИТОГО!S12</f>
        <v>0</v>
      </c>
      <c r="T236" s="13">
        <f>[17]ИТОГО!T12</f>
        <v>0</v>
      </c>
      <c r="U236" s="13">
        <f>[17]ИТОГО!U12</f>
        <v>0</v>
      </c>
      <c r="V236" s="13">
        <f>[17]ИТОГО!V12</f>
        <v>0</v>
      </c>
    </row>
    <row r="237" spans="2:22" ht="16.5" thickBot="1">
      <c r="B237" s="123"/>
      <c r="C237" s="127"/>
      <c r="D237" s="87" t="str">
        <f>[17]ИТОГО!D13</f>
        <v>СДАЛ</v>
      </c>
      <c r="E237" s="88"/>
      <c r="F237" s="14">
        <f>[18]ИТОГО!F13</f>
        <v>14</v>
      </c>
      <c r="G237" s="13">
        <f>[18]ИТОГО!G13</f>
        <v>0</v>
      </c>
      <c r="H237" s="13">
        <f>[18]ИТОГО!H13</f>
        <v>0</v>
      </c>
      <c r="I237" s="13">
        <f>[18]ИТОГО!I13</f>
        <v>12</v>
      </c>
      <c r="J237" s="13">
        <f>[18]ИТОГО!J13</f>
        <v>0</v>
      </c>
      <c r="K237" s="13">
        <f>[18]ИТОГО!K13</f>
        <v>2</v>
      </c>
      <c r="L237" s="13">
        <f>[17]ИТОГО!L13</f>
        <v>0</v>
      </c>
      <c r="M237" s="13">
        <f>[17]ИТОГО!M13</f>
        <v>0</v>
      </c>
      <c r="N237" s="13">
        <f>[17]ИТОГО!N13</f>
        <v>0</v>
      </c>
      <c r="O237" s="13">
        <f>[17]ИТОГО!O13</f>
        <v>0</v>
      </c>
      <c r="P237" s="13">
        <f>[17]ИТОГО!P13</f>
        <v>0</v>
      </c>
      <c r="Q237" s="13">
        <f>[17]ИТОГО!Q13</f>
        <v>0</v>
      </c>
      <c r="R237" s="13">
        <f>[17]ИТОГО!R13</f>
        <v>0</v>
      </c>
      <c r="S237" s="13">
        <f>[17]ИТОГО!S13</f>
        <v>0</v>
      </c>
      <c r="T237" s="13">
        <f>[17]ИТОГО!T13</f>
        <v>0</v>
      </c>
      <c r="U237" s="13">
        <f>[17]ИТОГО!U13</f>
        <v>0</v>
      </c>
      <c r="V237" s="13">
        <f>[17]ИТОГО!V13</f>
        <v>0</v>
      </c>
    </row>
    <row r="238" spans="2:22" ht="26.25" thickBot="1">
      <c r="B238" s="123"/>
      <c r="C238" s="127"/>
      <c r="D238" s="15" t="str">
        <f>[17]ИТОГО!D14</f>
        <v>Из них</v>
      </c>
      <c r="E238" s="17" t="str">
        <f>[17]ИТОГО!E14</f>
        <v>сданных с 1 раза (%)</v>
      </c>
      <c r="F238" s="16">
        <f>[18]ИТОГО!F14</f>
        <v>82.352941176470594</v>
      </c>
      <c r="G238" s="16" t="str">
        <f>[18]ИТОГО!G14</f>
        <v/>
      </c>
      <c r="H238" s="16" t="str">
        <f>[18]ИТОГО!H14</f>
        <v/>
      </c>
      <c r="I238" s="16">
        <f>[18]ИТОГО!I14</f>
        <v>80</v>
      </c>
      <c r="J238" s="16" t="str">
        <f>[18]ИТОГО!J14</f>
        <v/>
      </c>
      <c r="K238" s="16">
        <f>[18]ИТОГО!K14</f>
        <v>100</v>
      </c>
      <c r="L238" s="16" t="str">
        <f>[17]ИТОГО!L14</f>
        <v/>
      </c>
      <c r="M238" s="16" t="str">
        <f>[17]ИТОГО!M14</f>
        <v/>
      </c>
      <c r="N238" s="16" t="str">
        <f>[17]ИТОГО!N14</f>
        <v/>
      </c>
      <c r="O238" s="16" t="str">
        <f>[17]ИТОГО!O14</f>
        <v/>
      </c>
      <c r="P238" s="16" t="str">
        <f>[17]ИТОГО!P14</f>
        <v/>
      </c>
      <c r="Q238" s="16" t="str">
        <f>[17]ИТОГО!Q14</f>
        <v/>
      </c>
      <c r="R238" s="16" t="str">
        <f>[17]ИТОГО!R14</f>
        <v/>
      </c>
      <c r="S238" s="16" t="str">
        <f>[17]ИТОГО!S14</f>
        <v/>
      </c>
      <c r="T238" s="16" t="str">
        <f>[17]ИТОГО!T14</f>
        <v/>
      </c>
      <c r="U238" s="16" t="str">
        <f>[17]ИТОГО!U14</f>
        <v/>
      </c>
      <c r="V238" s="16" t="str">
        <f>[17]ИТОГО!V14</f>
        <v/>
      </c>
    </row>
    <row r="239" spans="2:22" ht="16.149999999999999" customHeight="1" thickBot="1">
      <c r="B239" s="123"/>
      <c r="C239" s="127"/>
      <c r="D239" s="75" t="str">
        <f>[17]ИТОГО!D15</f>
        <v>Количество проведенных экзаменов по управлению транспортным средством в условиях дорожного движения</v>
      </c>
      <c r="E239" s="76"/>
      <c r="F239" s="14">
        <f>[18]ИТОГО!F15</f>
        <v>109</v>
      </c>
      <c r="G239" s="13">
        <f>[18]ИТОГО!G15</f>
        <v>0</v>
      </c>
      <c r="H239" s="13">
        <f>[18]ИТОГО!H15</f>
        <v>0</v>
      </c>
      <c r="I239" s="13">
        <f>[18]ИТОГО!I15</f>
        <v>106</v>
      </c>
      <c r="J239" s="13">
        <f>[18]ИТОГО!J15</f>
        <v>0</v>
      </c>
      <c r="K239" s="13">
        <f>[18]ИТОГО!K15</f>
        <v>3</v>
      </c>
      <c r="L239" s="13">
        <f>[17]ИТОГО!L15</f>
        <v>0</v>
      </c>
      <c r="M239" s="13">
        <f>[17]ИТОГО!M15</f>
        <v>0</v>
      </c>
      <c r="N239" s="13">
        <f>[17]ИТОГО!N15</f>
        <v>0</v>
      </c>
      <c r="O239" s="13">
        <f>[17]ИТОГО!O15</f>
        <v>0</v>
      </c>
      <c r="P239" s="13">
        <f>[17]ИТОГО!P15</f>
        <v>0</v>
      </c>
      <c r="Q239" s="13">
        <f>[17]ИТОГО!Q15</f>
        <v>0</v>
      </c>
      <c r="R239" s="13">
        <f>[17]ИТОГО!R15</f>
        <v>0</v>
      </c>
      <c r="S239" s="13">
        <f>[17]ИТОГО!S15</f>
        <v>0</v>
      </c>
      <c r="T239" s="13">
        <f>[17]ИТОГО!T15</f>
        <v>0</v>
      </c>
      <c r="U239" s="13">
        <f>[17]ИТОГО!U15</f>
        <v>0</v>
      </c>
      <c r="V239" s="13">
        <f>[17]ИТОГО!V15</f>
        <v>0</v>
      </c>
    </row>
    <row r="240" spans="2:22" ht="16.5" thickBot="1">
      <c r="B240" s="123"/>
      <c r="C240" s="127"/>
      <c r="D240" s="87" t="str">
        <f>[17]ИТОГО!D16</f>
        <v>СДАЛ</v>
      </c>
      <c r="E240" s="88"/>
      <c r="F240" s="14">
        <f>[18]ИТОГО!F16</f>
        <v>56</v>
      </c>
      <c r="G240" s="13">
        <f>[18]ИТОГО!G16</f>
        <v>0</v>
      </c>
      <c r="H240" s="13">
        <f>[18]ИТОГО!H16</f>
        <v>0</v>
      </c>
      <c r="I240" s="13">
        <f>[18]ИТОГО!I16</f>
        <v>55</v>
      </c>
      <c r="J240" s="13">
        <f>[18]ИТОГО!J16</f>
        <v>0</v>
      </c>
      <c r="K240" s="13">
        <f>[18]ИТОГО!K16</f>
        <v>1</v>
      </c>
      <c r="L240" s="13">
        <f>[17]ИТОГО!L16</f>
        <v>0</v>
      </c>
      <c r="M240" s="13">
        <f>[17]ИТОГО!M16</f>
        <v>0</v>
      </c>
      <c r="N240" s="13">
        <f>[17]ИТОГО!N16</f>
        <v>0</v>
      </c>
      <c r="O240" s="13">
        <f>[17]ИТОГО!O16</f>
        <v>0</v>
      </c>
      <c r="P240" s="13">
        <f>[17]ИТОГО!P16</f>
        <v>0</v>
      </c>
      <c r="Q240" s="13">
        <f>[17]ИТОГО!Q16</f>
        <v>0</v>
      </c>
      <c r="R240" s="13">
        <f>[17]ИТОГО!R16</f>
        <v>0</v>
      </c>
      <c r="S240" s="13">
        <f>[17]ИТОГО!S16</f>
        <v>0</v>
      </c>
      <c r="T240" s="13">
        <f>[17]ИТОГО!T16</f>
        <v>0</v>
      </c>
      <c r="U240" s="13">
        <f>[17]ИТОГО!U16</f>
        <v>0</v>
      </c>
      <c r="V240" s="13">
        <f>[17]ИТОГО!V16</f>
        <v>0</v>
      </c>
    </row>
    <row r="241" spans="2:30" ht="26.25" thickBot="1">
      <c r="B241" s="124"/>
      <c r="C241" s="128"/>
      <c r="D241" s="15" t="str">
        <f>[17]ИТОГО!D17</f>
        <v>Из них</v>
      </c>
      <c r="E241" s="17" t="str">
        <f>[17]ИТОГО!E17</f>
        <v>сданных с 1 раза (%)</v>
      </c>
      <c r="F241" s="16">
        <f>[18]ИТОГО!F17</f>
        <v>51.376146788990823</v>
      </c>
      <c r="G241" s="16" t="str">
        <f>[18]ИТОГО!G17</f>
        <v/>
      </c>
      <c r="H241" s="16" t="str">
        <f>[18]ИТОГО!H17</f>
        <v/>
      </c>
      <c r="I241" s="16">
        <f>[18]ИТОГО!I17</f>
        <v>51.886792452830186</v>
      </c>
      <c r="J241" s="16" t="str">
        <f>[18]ИТОГО!J17</f>
        <v/>
      </c>
      <c r="K241" s="16">
        <f>[18]ИТОГО!K17</f>
        <v>33.333333333333336</v>
      </c>
      <c r="L241" s="16" t="str">
        <f>[17]ИТОГО!L17</f>
        <v/>
      </c>
      <c r="M241" s="16" t="str">
        <f>[17]ИТОГО!M17</f>
        <v/>
      </c>
      <c r="N241" s="16" t="str">
        <f>[17]ИТОГО!N17</f>
        <v/>
      </c>
      <c r="O241" s="16" t="str">
        <f>[17]ИТОГО!O17</f>
        <v/>
      </c>
      <c r="P241" s="16" t="str">
        <f>[17]ИТОГО!P17</f>
        <v/>
      </c>
      <c r="Q241" s="16" t="str">
        <f>[17]ИТОГО!Q17</f>
        <v/>
      </c>
      <c r="R241" s="16" t="str">
        <f>[17]ИТОГО!R17</f>
        <v/>
      </c>
      <c r="S241" s="16" t="str">
        <f>[17]ИТОГО!S17</f>
        <v/>
      </c>
      <c r="T241" s="16" t="str">
        <f>[17]ИТОГО!T17</f>
        <v/>
      </c>
      <c r="U241" s="16" t="str">
        <f>[17]ИТОГО!U17</f>
        <v/>
      </c>
      <c r="V241" s="16" t="str">
        <f>[17]ИТОГО!V17</f>
        <v/>
      </c>
    </row>
    <row r="242" spans="2:30" ht="16.5" thickBot="1">
      <c r="B242" s="12">
        <f>[17]ИТОГО!B18</f>
        <v>0</v>
      </c>
      <c r="C242" s="13">
        <f>[17]ИТОГО!C18</f>
        <v>0</v>
      </c>
      <c r="D242" s="75">
        <f>[17]ИТОГО!D18</f>
        <v>0</v>
      </c>
      <c r="E242" s="76"/>
      <c r="F242" s="18">
        <f>[18]ИТОГО!F18</f>
        <v>44.800000000000004</v>
      </c>
      <c r="G242" s="18" t="str">
        <f>[18]ИТОГО!G18</f>
        <v/>
      </c>
      <c r="H242" s="18" t="str">
        <f>[18]ИТОГО!H18</f>
        <v/>
      </c>
      <c r="I242" s="18">
        <f>[18]ИТОГО!I18</f>
        <v>46.218487394957982</v>
      </c>
      <c r="J242" s="18" t="str">
        <f>[18]ИТОГО!J18</f>
        <v/>
      </c>
      <c r="K242" s="18">
        <f>[18]ИТОГО!K18</f>
        <v>16.666666666666664</v>
      </c>
      <c r="L242" s="18" t="str">
        <f>[17]ИТОГО!L18</f>
        <v/>
      </c>
      <c r="M242" s="18" t="str">
        <f>[17]ИТОГО!M18</f>
        <v/>
      </c>
      <c r="N242" s="18" t="str">
        <f>[17]ИТОГО!N18</f>
        <v/>
      </c>
      <c r="O242" s="18" t="str">
        <f>[17]ИТОГО!O18</f>
        <v/>
      </c>
      <c r="P242" s="18" t="str">
        <f>[17]ИТОГО!P18</f>
        <v/>
      </c>
      <c r="Q242" s="18" t="str">
        <f>[17]ИТОГО!Q18</f>
        <v/>
      </c>
      <c r="R242" s="18" t="str">
        <f>[17]ИТОГО!R18</f>
        <v/>
      </c>
      <c r="S242" s="18" t="str">
        <f>[17]ИТОГО!S18</f>
        <v/>
      </c>
      <c r="T242" s="18" t="str">
        <f>[17]ИТОГО!T18</f>
        <v/>
      </c>
      <c r="U242" s="18" t="str">
        <f>[17]ИТОГО!U18</f>
        <v/>
      </c>
      <c r="V242" s="18" t="str">
        <f>[17]ИТОГО!V18</f>
        <v/>
      </c>
    </row>
    <row r="246" spans="2:30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2:30" ht="15" customHeight="1">
      <c r="B247" s="1">
        <f>[19]ИТОГО!B2</f>
        <v>0</v>
      </c>
      <c r="C247" s="1">
        <f>[19]ИТОГО!C2</f>
        <v>0</v>
      </c>
      <c r="D247" s="1">
        <f>[19]ИТОГО!D2</f>
        <v>0</v>
      </c>
      <c r="E247" s="126" t="str">
        <f>[19]ИТОГО!E2</f>
        <v>ОАНО "Учебный центр "Южный"</v>
      </c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">
        <f>[19]ИТОГО!S2</f>
        <v>0</v>
      </c>
      <c r="T247" s="1">
        <f>[19]ИТОГО!T2</f>
        <v>0</v>
      </c>
      <c r="U247" s="1">
        <f>[19]ИТОГО!U2</f>
        <v>0</v>
      </c>
      <c r="V247" s="1">
        <f>[19]ИТОГО!V2</f>
        <v>0</v>
      </c>
      <c r="W247" s="1"/>
    </row>
    <row r="248" spans="2:30" ht="15" customHeight="1">
      <c r="B248" s="1">
        <f>[19]ИТОГО!B3</f>
        <v>0</v>
      </c>
      <c r="C248" s="1">
        <f>[19]ИТОГО!C3</f>
        <v>0</v>
      </c>
      <c r="D248" s="1">
        <f>[19]ИТОГО!D3</f>
        <v>0</v>
      </c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">
        <f>[19]ИТОГО!S3</f>
        <v>0</v>
      </c>
      <c r="T248" s="1">
        <f>[19]ИТОГО!T3</f>
        <v>0</v>
      </c>
      <c r="U248" s="1">
        <f>[19]ИТОГО!U3</f>
        <v>0</v>
      </c>
      <c r="V248" s="1">
        <f>[19]ИТОГО!V3</f>
        <v>0</v>
      </c>
      <c r="W248" s="1"/>
    </row>
    <row r="249" spans="2:30" ht="15" customHeight="1">
      <c r="B249" s="1">
        <f>[19]ИТОГО!B4</f>
        <v>0</v>
      </c>
      <c r="C249" s="1">
        <f>[19]ИТОГО!C4</f>
        <v>0</v>
      </c>
      <c r="D249" s="1">
        <f>[19]ИТОГО!D4</f>
        <v>0</v>
      </c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">
        <f>[19]ИТОГО!S4</f>
        <v>0</v>
      </c>
      <c r="T249" s="1">
        <f>[19]ИТОГО!T4</f>
        <v>0</v>
      </c>
      <c r="U249" s="1">
        <f>[19]ИТОГО!U4</f>
        <v>0</v>
      </c>
      <c r="V249" s="1">
        <f>[19]ИТОГО!V4</f>
        <v>0</v>
      </c>
      <c r="W249" s="1"/>
    </row>
    <row r="250" spans="2:30" ht="15.75" thickBot="1">
      <c r="B250" s="1">
        <f>[19]ИТОГО!B5</f>
        <v>0</v>
      </c>
      <c r="C250" s="1">
        <f>[19]ИТОГО!C5</f>
        <v>0</v>
      </c>
      <c r="D250" s="1">
        <f>[19]ИТОГО!D5</f>
        <v>0</v>
      </c>
      <c r="E250" s="1">
        <f>[19]ИТОГО!E5</f>
        <v>0</v>
      </c>
      <c r="F250" s="1">
        <f>[19]ИТОГО!F5</f>
        <v>0</v>
      </c>
      <c r="G250" s="1">
        <f>[19]ИТОГО!G5</f>
        <v>0</v>
      </c>
      <c r="H250" s="1">
        <f>[19]ИТОГО!H5</f>
        <v>0</v>
      </c>
      <c r="I250" s="1">
        <f>[19]ИТОГО!I5</f>
        <v>0</v>
      </c>
      <c r="J250" s="1">
        <f>[19]ИТОГО!J5</f>
        <v>0</v>
      </c>
      <c r="K250" s="1">
        <f>[19]ИТОГО!K5</f>
        <v>0</v>
      </c>
      <c r="L250" s="1">
        <f>[19]ИТОГО!L5</f>
        <v>0</v>
      </c>
      <c r="M250" s="1">
        <f>[19]ИТОГО!M5</f>
        <v>0</v>
      </c>
      <c r="N250" s="1">
        <f>[19]ИТОГО!N5</f>
        <v>0</v>
      </c>
      <c r="O250" s="1">
        <f>[19]ИТОГО!O5</f>
        <v>0</v>
      </c>
      <c r="P250" s="1">
        <f>[19]ИТОГО!P5</f>
        <v>0</v>
      </c>
      <c r="Q250" s="1">
        <f>[19]ИТОГО!Q5</f>
        <v>0</v>
      </c>
      <c r="R250" s="1">
        <f>[19]ИТОГО!R5</f>
        <v>0</v>
      </c>
      <c r="S250" s="1">
        <f>[19]ИТОГО!S5</f>
        <v>0</v>
      </c>
      <c r="T250" s="1">
        <f>[19]ИТОГО!T5</f>
        <v>0</v>
      </c>
      <c r="U250" s="1">
        <f>[19]ИТОГО!U5</f>
        <v>0</v>
      </c>
      <c r="V250" s="1">
        <f>[19]ИТОГО!V5</f>
        <v>0</v>
      </c>
      <c r="W250" s="1"/>
    </row>
    <row r="251" spans="2:30" ht="21" customHeight="1" thickBot="1">
      <c r="B251" s="103" t="str">
        <f>[19]ИТОГО!B6</f>
        <v>Дата</v>
      </c>
      <c r="C251" s="103" t="str">
        <f>[19]ИТОГО!C6</f>
        <v>Наименование организации, осуществляющей образовательную деятельность, адрес местонахождения</v>
      </c>
      <c r="D251" s="114" t="str">
        <f>[19]ИТОГО!D6</f>
        <v>Наименование экзаменов на право управления транспортными средствами</v>
      </c>
      <c r="E251" s="115"/>
      <c r="F251" s="118" t="str">
        <f>[19]ИТОГО!F6</f>
        <v>Количество проведенных экзаменов на право управления транспортными средствами соответствующих категорий и подкатегорий транспортных средств</v>
      </c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20"/>
      <c r="W251" s="1"/>
    </row>
    <row r="252" spans="2:30" ht="15.75" customHeight="1" thickBot="1">
      <c r="B252" s="104"/>
      <c r="C252" s="104"/>
      <c r="D252" s="116"/>
      <c r="E252" s="117"/>
      <c r="F252" s="2" t="str">
        <f>[19]ИТОГО!F7</f>
        <v>Всего</v>
      </c>
      <c r="G252" s="2" t="str">
        <f>[19]ИТОГО!G7</f>
        <v>А</v>
      </c>
      <c r="H252" s="2" t="str">
        <f>[19]ИТОГО!H7</f>
        <v>А1</v>
      </c>
      <c r="I252" s="2" t="str">
        <f>[19]ИТОГО!I7</f>
        <v>В</v>
      </c>
      <c r="J252" s="2" t="str">
        <f>[19]ИТОГО!J7</f>
        <v>В1</v>
      </c>
      <c r="K252" s="2" t="str">
        <f>[19]ИТОГО!K7</f>
        <v>С</v>
      </c>
      <c r="L252" s="2" t="str">
        <f>[19]ИТОГО!L7</f>
        <v>С1</v>
      </c>
      <c r="M252" s="2" t="str">
        <f>[19]ИТОГО!M7</f>
        <v>D</v>
      </c>
      <c r="N252" s="2" t="str">
        <f>[19]ИТОГО!N7</f>
        <v>D1</v>
      </c>
      <c r="O252" s="2" t="str">
        <f>[19]ИТОГО!O7</f>
        <v>BE</v>
      </c>
      <c r="P252" s="2" t="str">
        <f>[19]ИТОГО!P7</f>
        <v>СЕ</v>
      </c>
      <c r="Q252" s="2" t="str">
        <f>[19]ИТОГО!Q7</f>
        <v>С1Е</v>
      </c>
      <c r="R252" s="2" t="str">
        <f>[19]ИТОГО!R7</f>
        <v>DE</v>
      </c>
      <c r="S252" s="2" t="str">
        <f>[19]ИТОГО!S7</f>
        <v>D1E</v>
      </c>
      <c r="T252" s="2" t="str">
        <f>[19]ИТОГО!T7</f>
        <v>Tm</v>
      </c>
      <c r="U252" s="2" t="str">
        <f>[19]ИТОГО!U7</f>
        <v>Tb</v>
      </c>
      <c r="V252" s="2" t="str">
        <f>[19]ИТОГО!V7</f>
        <v>М</v>
      </c>
      <c r="W252" s="1"/>
    </row>
    <row r="253" spans="2:30" ht="15.75" thickBot="1">
      <c r="B253" s="3">
        <f>[19]ИТОГО!B8</f>
        <v>1</v>
      </c>
      <c r="C253" s="4">
        <f>[19]ИТОГО!C8</f>
        <v>2</v>
      </c>
      <c r="D253" s="108">
        <f>[19]ИТОГО!D8</f>
        <v>3</v>
      </c>
      <c r="E253" s="109"/>
      <c r="F253" s="4">
        <f>[19]ИТОГО!F8</f>
        <v>4</v>
      </c>
      <c r="G253" s="4">
        <f>[19]ИТОГО!G8</f>
        <v>5</v>
      </c>
      <c r="H253" s="4">
        <f>[19]ИТОГО!H8</f>
        <v>6</v>
      </c>
      <c r="I253" s="4">
        <f>[19]ИТОГО!I8</f>
        <v>7</v>
      </c>
      <c r="J253" s="4">
        <f>[19]ИТОГО!J8</f>
        <v>8</v>
      </c>
      <c r="K253" s="4">
        <f>[19]ИТОГО!K8</f>
        <v>9</v>
      </c>
      <c r="L253" s="4">
        <f>[19]ИТОГО!L8</f>
        <v>10</v>
      </c>
      <c r="M253" s="4">
        <f>[19]ИТОГО!M8</f>
        <v>11</v>
      </c>
      <c r="N253" s="4">
        <f>[19]ИТОГО!N8</f>
        <v>12</v>
      </c>
      <c r="O253" s="4">
        <f>[19]ИТОГО!O8</f>
        <v>13</v>
      </c>
      <c r="P253" s="4">
        <f>[19]ИТОГО!P8</f>
        <v>14</v>
      </c>
      <c r="Q253" s="4">
        <f>[19]ИТОГО!Q8</f>
        <v>15</v>
      </c>
      <c r="R253" s="4">
        <f>[19]ИТОГО!R8</f>
        <v>16</v>
      </c>
      <c r="S253" s="4">
        <f>[19]ИТОГО!S8</f>
        <v>17</v>
      </c>
      <c r="T253" s="4">
        <f>[19]ИТОГО!T8</f>
        <v>18</v>
      </c>
      <c r="U253" s="4">
        <f>[19]ИТОГО!U8</f>
        <v>19</v>
      </c>
      <c r="V253" s="4">
        <f>[19]ИТОГО!V8</f>
        <v>20</v>
      </c>
      <c r="W253" s="1"/>
    </row>
    <row r="254" spans="2:30" ht="16.5" customHeight="1" thickBot="1">
      <c r="B254" s="122" t="str">
        <f>[19]ИТОГО!B9</f>
        <v>ИТОГО ЗА ГОД</v>
      </c>
      <c r="C254" s="110" t="str">
        <f>[19]ИТОГО!C9</f>
        <v>ОАНО "Учебный центр "Южный"</v>
      </c>
      <c r="D254" s="101" t="str">
        <f>[19]ИТОГО!D9</f>
        <v>Количество проведенных теоретических экзаменов</v>
      </c>
      <c r="E254" s="102"/>
      <c r="F254" s="5">
        <v>883</v>
      </c>
      <c r="G254" s="19">
        <v>72</v>
      </c>
      <c r="H254" s="4">
        <v>11</v>
      </c>
      <c r="I254" s="4">
        <v>603</v>
      </c>
      <c r="J254" s="4">
        <v>0</v>
      </c>
      <c r="K254" s="4">
        <v>94</v>
      </c>
      <c r="L254" s="4">
        <v>0</v>
      </c>
      <c r="M254" s="4">
        <v>40</v>
      </c>
      <c r="N254" s="4">
        <v>0</v>
      </c>
      <c r="O254" s="4">
        <v>0</v>
      </c>
      <c r="P254" s="4">
        <v>63</v>
      </c>
      <c r="Q254" s="4">
        <f>[19]ИТОГО!Q9</f>
        <v>0</v>
      </c>
      <c r="R254" s="4">
        <f>[19]ИТОГО!R9</f>
        <v>0</v>
      </c>
      <c r="S254" s="4">
        <f>[19]ИТОГО!S9</f>
        <v>0</v>
      </c>
      <c r="T254" s="4">
        <f>[19]ИТОГО!T9</f>
        <v>0</v>
      </c>
      <c r="U254" s="4">
        <f>[19]ИТОГО!U9</f>
        <v>0</v>
      </c>
      <c r="V254" s="4">
        <f>[19]ИТОГО!V9</f>
        <v>0</v>
      </c>
      <c r="W254" s="1"/>
    </row>
    <row r="255" spans="2:30" ht="16.5" thickBot="1">
      <c r="B255" s="123"/>
      <c r="C255" s="111"/>
      <c r="D255" s="108" t="str">
        <f>[19]ИТОГО!D10</f>
        <v>СДАЛ</v>
      </c>
      <c r="E255" s="109"/>
      <c r="F255" s="5">
        <v>799</v>
      </c>
      <c r="G255" s="19">
        <v>65</v>
      </c>
      <c r="H255" s="4">
        <v>8</v>
      </c>
      <c r="I255" s="4">
        <v>553</v>
      </c>
      <c r="J255" s="4">
        <v>0</v>
      </c>
      <c r="K255" s="4">
        <v>80</v>
      </c>
      <c r="L255" s="4">
        <v>0</v>
      </c>
      <c r="M255" s="4">
        <v>36</v>
      </c>
      <c r="N255" s="4">
        <v>0</v>
      </c>
      <c r="O255" s="4">
        <v>0</v>
      </c>
      <c r="P255" s="4">
        <v>57</v>
      </c>
      <c r="Q255" s="4">
        <f>[19]ИТОГО!Q10</f>
        <v>0</v>
      </c>
      <c r="R255" s="4">
        <f>[19]ИТОГО!R10</f>
        <v>0</v>
      </c>
      <c r="S255" s="4">
        <f>[19]ИТОГО!S10</f>
        <v>0</v>
      </c>
      <c r="T255" s="4">
        <f>[19]ИТОГО!T10</f>
        <v>0</v>
      </c>
      <c r="U255" s="4">
        <f>[19]ИТОГО!U10</f>
        <v>0</v>
      </c>
      <c r="V255" s="4">
        <f>[19]ИТОГО!V10</f>
        <v>0</v>
      </c>
      <c r="W255" s="1"/>
    </row>
    <row r="256" spans="2:30" ht="26.25" thickBot="1">
      <c r="B256" s="123"/>
      <c r="C256" s="111"/>
      <c r="D256" s="6" t="str">
        <f>[19]ИТОГО!D11</f>
        <v>Из них</v>
      </c>
      <c r="E256" s="6" t="str">
        <f>[19]ИТОГО!E11</f>
        <v>сданных с 1 раза (%)</v>
      </c>
      <c r="F256" s="7">
        <v>90.486976217440542</v>
      </c>
      <c r="G256" s="7">
        <v>90.277777777777771</v>
      </c>
      <c r="H256" s="7">
        <v>72.727272727272734</v>
      </c>
      <c r="I256" s="7">
        <v>91.708126036484245</v>
      </c>
      <c r="J256" s="7" t="s">
        <v>98</v>
      </c>
      <c r="K256" s="7">
        <v>85.106382978723403</v>
      </c>
      <c r="L256" s="7" t="s">
        <v>98</v>
      </c>
      <c r="M256" s="7">
        <v>90</v>
      </c>
      <c r="N256" s="7" t="s">
        <v>98</v>
      </c>
      <c r="O256" s="7" t="s">
        <v>98</v>
      </c>
      <c r="P256" s="7">
        <v>90.476190476190482</v>
      </c>
      <c r="Q256" s="7" t="str">
        <f>[19]ИТОГО!Q11</f>
        <v/>
      </c>
      <c r="R256" s="7" t="str">
        <f>[19]ИТОГО!R11</f>
        <v/>
      </c>
      <c r="S256" s="7" t="str">
        <f>[19]ИТОГО!S11</f>
        <v/>
      </c>
      <c r="T256" s="7" t="str">
        <f>[19]ИТОГО!T11</f>
        <v/>
      </c>
      <c r="U256" s="7" t="str">
        <f>[19]ИТОГО!U11</f>
        <v/>
      </c>
      <c r="V256" s="7" t="str">
        <f>[19]ИТОГО!V11</f>
        <v/>
      </c>
      <c r="W256" s="1"/>
      <c r="AD256" s="20"/>
    </row>
    <row r="257" spans="2:42" ht="16.5" customHeight="1" thickBot="1">
      <c r="B257" s="123"/>
      <c r="C257" s="111"/>
      <c r="D257" s="101" t="str">
        <f>[19]ИТОГО!D12</f>
        <v>Количество проведенных экзаменов по первоначальным навыкам управления транспортным средством</v>
      </c>
      <c r="E257" s="102"/>
      <c r="F257" s="5">
        <v>224</v>
      </c>
      <c r="G257" s="19">
        <v>30</v>
      </c>
      <c r="H257" s="4">
        <v>4</v>
      </c>
      <c r="I257" s="4">
        <v>134</v>
      </c>
      <c r="J257" s="4">
        <v>0</v>
      </c>
      <c r="K257" s="4">
        <v>31</v>
      </c>
      <c r="L257" s="4">
        <v>0</v>
      </c>
      <c r="M257" s="4">
        <v>5</v>
      </c>
      <c r="N257" s="4">
        <v>0</v>
      </c>
      <c r="O257" s="4">
        <v>0</v>
      </c>
      <c r="P257" s="4">
        <v>20</v>
      </c>
      <c r="Q257" s="4">
        <f>[19]ИТОГО!Q12</f>
        <v>0</v>
      </c>
      <c r="R257" s="4">
        <f>[19]ИТОГО!R12</f>
        <v>0</v>
      </c>
      <c r="S257" s="4">
        <f>[19]ИТОГО!S12</f>
        <v>0</v>
      </c>
      <c r="T257" s="4">
        <f>[19]ИТОГО!T12</f>
        <v>0</v>
      </c>
      <c r="U257" s="4">
        <f>[19]ИТОГО!U12</f>
        <v>0</v>
      </c>
      <c r="V257" s="4">
        <f>[19]ИТОГО!V12</f>
        <v>0</v>
      </c>
      <c r="W257" s="1"/>
    </row>
    <row r="258" spans="2:42" ht="16.5" thickBot="1">
      <c r="B258" s="123"/>
      <c r="C258" s="111"/>
      <c r="D258" s="108" t="str">
        <f>[19]ИТОГО!D13</f>
        <v>СДАЛ</v>
      </c>
      <c r="E258" s="109"/>
      <c r="F258" s="5">
        <v>193</v>
      </c>
      <c r="G258" s="19">
        <v>26</v>
      </c>
      <c r="H258" s="4">
        <v>2</v>
      </c>
      <c r="I258" s="4">
        <v>116</v>
      </c>
      <c r="J258" s="4">
        <v>0</v>
      </c>
      <c r="K258" s="4">
        <v>28</v>
      </c>
      <c r="L258" s="4">
        <v>0</v>
      </c>
      <c r="M258" s="4">
        <v>5</v>
      </c>
      <c r="N258" s="4">
        <v>0</v>
      </c>
      <c r="O258" s="4">
        <v>0</v>
      </c>
      <c r="P258" s="4">
        <v>16</v>
      </c>
      <c r="Q258" s="4">
        <f>[19]ИТОГО!Q13</f>
        <v>0</v>
      </c>
      <c r="R258" s="4">
        <f>[19]ИТОГО!R13</f>
        <v>0</v>
      </c>
      <c r="S258" s="4">
        <f>[19]ИТОГО!S13</f>
        <v>0</v>
      </c>
      <c r="T258" s="4">
        <f>[19]ИТОГО!T13</f>
        <v>0</v>
      </c>
      <c r="U258" s="4">
        <f>[19]ИТОГО!U13</f>
        <v>0</v>
      </c>
      <c r="V258" s="4">
        <f>[19]ИТОГО!V13</f>
        <v>0</v>
      </c>
      <c r="W258" s="1"/>
    </row>
    <row r="259" spans="2:42" ht="26.25" thickBot="1">
      <c r="B259" s="123"/>
      <c r="C259" s="111"/>
      <c r="D259" s="6" t="str">
        <f>[19]ИТОГО!D14</f>
        <v>Из них</v>
      </c>
      <c r="E259" s="8" t="str">
        <f>[19]ИТОГО!E14</f>
        <v>сданных с 1 раза (%)</v>
      </c>
      <c r="F259" s="7">
        <v>86.160714285714292</v>
      </c>
      <c r="G259" s="7">
        <v>86.666666666666671</v>
      </c>
      <c r="H259" s="7">
        <v>50</v>
      </c>
      <c r="I259" s="7">
        <v>86.567164179104481</v>
      </c>
      <c r="J259" s="7" t="s">
        <v>98</v>
      </c>
      <c r="K259" s="7">
        <v>90.322580645161295</v>
      </c>
      <c r="L259" s="7" t="s">
        <v>98</v>
      </c>
      <c r="M259" s="7">
        <v>100</v>
      </c>
      <c r="N259" s="7" t="s">
        <v>98</v>
      </c>
      <c r="O259" s="7" t="s">
        <v>98</v>
      </c>
      <c r="P259" s="7">
        <v>80</v>
      </c>
      <c r="Q259" s="7" t="str">
        <f>[19]ИТОГО!Q14</f>
        <v/>
      </c>
      <c r="R259" s="7" t="str">
        <f>[19]ИТОГО!R14</f>
        <v/>
      </c>
      <c r="S259" s="7" t="str">
        <f>[19]ИТОГО!S14</f>
        <v/>
      </c>
      <c r="T259" s="7" t="str">
        <f>[19]ИТОГО!T14</f>
        <v/>
      </c>
      <c r="U259" s="7" t="str">
        <f>[19]ИТОГО!U14</f>
        <v/>
      </c>
      <c r="V259" s="7" t="str">
        <f>[19]ИТОГО!V14</f>
        <v/>
      </c>
      <c r="W259" s="1"/>
    </row>
    <row r="260" spans="2:42" ht="16.5" customHeight="1" thickBot="1">
      <c r="B260" s="123"/>
      <c r="C260" s="111"/>
      <c r="D260" s="101" t="str">
        <f>[19]ИТОГО!D15</f>
        <v>Количество проведенных экзаменов по управлению транспортным средством в условиях дорожного движения</v>
      </c>
      <c r="E260" s="102"/>
      <c r="F260" s="5">
        <v>739</v>
      </c>
      <c r="G260" s="19">
        <v>35</v>
      </c>
      <c r="H260" s="4">
        <v>4</v>
      </c>
      <c r="I260" s="4">
        <v>535</v>
      </c>
      <c r="J260" s="4">
        <v>0</v>
      </c>
      <c r="K260" s="4">
        <v>76</v>
      </c>
      <c r="L260" s="4">
        <v>0</v>
      </c>
      <c r="M260" s="4">
        <v>36</v>
      </c>
      <c r="N260" s="4">
        <v>0</v>
      </c>
      <c r="O260" s="4">
        <v>0</v>
      </c>
      <c r="P260" s="4">
        <v>53</v>
      </c>
      <c r="Q260" s="4">
        <f>[19]ИТОГО!Q15</f>
        <v>0</v>
      </c>
      <c r="R260" s="4">
        <f>[19]ИТОГО!R15</f>
        <v>0</v>
      </c>
      <c r="S260" s="4">
        <f>[19]ИТОГО!S15</f>
        <v>0</v>
      </c>
      <c r="T260" s="4">
        <f>[19]ИТОГО!T15</f>
        <v>0</v>
      </c>
      <c r="U260" s="4">
        <f>[19]ИТОГО!U15</f>
        <v>0</v>
      </c>
      <c r="V260" s="4">
        <f>[19]ИТОГО!V15</f>
        <v>0</v>
      </c>
      <c r="W260" s="1"/>
    </row>
    <row r="261" spans="2:42" ht="16.5" thickBot="1">
      <c r="B261" s="123"/>
      <c r="C261" s="111"/>
      <c r="D261" s="108" t="str">
        <f>[19]ИТОГО!D16</f>
        <v>СДАЛ</v>
      </c>
      <c r="E261" s="109"/>
      <c r="F261" s="5">
        <v>489</v>
      </c>
      <c r="G261" s="19">
        <v>20</v>
      </c>
      <c r="H261" s="4">
        <v>1</v>
      </c>
      <c r="I261" s="4">
        <v>340</v>
      </c>
      <c r="J261" s="4">
        <v>0</v>
      </c>
      <c r="K261" s="4">
        <v>54</v>
      </c>
      <c r="L261" s="4">
        <v>0</v>
      </c>
      <c r="M261" s="4">
        <v>30</v>
      </c>
      <c r="N261" s="4">
        <v>0</v>
      </c>
      <c r="O261" s="4">
        <v>0</v>
      </c>
      <c r="P261" s="4">
        <v>44</v>
      </c>
      <c r="Q261" s="4">
        <f>[19]ИТОГО!Q16</f>
        <v>0</v>
      </c>
      <c r="R261" s="4">
        <f>[19]ИТОГО!R16</f>
        <v>0</v>
      </c>
      <c r="S261" s="4">
        <f>[19]ИТОГО!S16</f>
        <v>0</v>
      </c>
      <c r="T261" s="4">
        <f>[19]ИТОГО!T16</f>
        <v>0</v>
      </c>
      <c r="U261" s="4">
        <f>[19]ИТОГО!U16</f>
        <v>0</v>
      </c>
      <c r="V261" s="4">
        <f>[19]ИТОГО!V16</f>
        <v>0</v>
      </c>
      <c r="W261" s="1"/>
    </row>
    <row r="262" spans="2:42" ht="26.25" thickBot="1">
      <c r="B262" s="124"/>
      <c r="C262" s="112"/>
      <c r="D262" s="6" t="str">
        <f>[19]ИТОГО!D17</f>
        <v>Из них</v>
      </c>
      <c r="E262" s="8" t="str">
        <f>[19]ИТОГО!E17</f>
        <v>сданных с 1 раза (%)</v>
      </c>
      <c r="F262" s="7">
        <v>66.170500676589981</v>
      </c>
      <c r="G262" s="7">
        <v>57.142857142857146</v>
      </c>
      <c r="H262" s="7">
        <v>25</v>
      </c>
      <c r="I262" s="7">
        <v>63.55140186915888</v>
      </c>
      <c r="J262" s="7" t="s">
        <v>98</v>
      </c>
      <c r="K262" s="7">
        <v>71.05263157894737</v>
      </c>
      <c r="L262" s="7" t="s">
        <v>98</v>
      </c>
      <c r="M262" s="7">
        <v>83.333333333333329</v>
      </c>
      <c r="N262" s="7" t="s">
        <v>98</v>
      </c>
      <c r="O262" s="7" t="s">
        <v>98</v>
      </c>
      <c r="P262" s="7">
        <v>83.018867924528308</v>
      </c>
      <c r="Q262" s="7" t="str">
        <f>[19]ИТОГО!Q17</f>
        <v/>
      </c>
      <c r="R262" s="7" t="str">
        <f>[19]ИТОГО!R17</f>
        <v/>
      </c>
      <c r="S262" s="7" t="str">
        <f>[19]ИТОГО!S17</f>
        <v/>
      </c>
      <c r="T262" s="7" t="str">
        <f>[19]ИТОГО!T17</f>
        <v/>
      </c>
      <c r="U262" s="7" t="str">
        <f>[19]ИТОГО!U17</f>
        <v/>
      </c>
      <c r="V262" s="7" t="str">
        <f>[19]ИТОГО!V17</f>
        <v/>
      </c>
      <c r="W262" s="1"/>
    </row>
    <row r="263" spans="2:42" ht="17.25" customHeight="1" thickBot="1">
      <c r="B263" s="3">
        <f>[19]ИТОГО!B18</f>
        <v>0</v>
      </c>
      <c r="C263" s="4">
        <f>[19]ИТОГО!C18</f>
        <v>0</v>
      </c>
      <c r="D263" s="101">
        <f>[19]ИТОГО!D18</f>
        <v>0</v>
      </c>
      <c r="E263" s="102"/>
      <c r="F263" s="9">
        <v>55.379388448471126</v>
      </c>
      <c r="G263" s="9">
        <v>27.777777777777779</v>
      </c>
      <c r="H263" s="9">
        <v>9.0909090909090917</v>
      </c>
      <c r="I263" s="9">
        <v>56.384742951907128</v>
      </c>
      <c r="J263" s="9" t="s">
        <v>98</v>
      </c>
      <c r="K263" s="9">
        <v>57.446808510638306</v>
      </c>
      <c r="L263" s="9" t="s">
        <v>98</v>
      </c>
      <c r="M263" s="9">
        <v>75</v>
      </c>
      <c r="N263" s="9" t="s">
        <v>98</v>
      </c>
      <c r="O263" s="9" t="s">
        <v>98</v>
      </c>
      <c r="P263" s="9">
        <v>69.841269841269835</v>
      </c>
      <c r="Q263" s="9" t="str">
        <f>[19]ИТОГО!Q18</f>
        <v/>
      </c>
      <c r="R263" s="9" t="str">
        <f>[19]ИТОГО!R18</f>
        <v/>
      </c>
      <c r="S263" s="9" t="str">
        <f>[19]ИТОГО!S18</f>
        <v/>
      </c>
      <c r="T263" s="9" t="str">
        <f>[19]ИТОГО!T18</f>
        <v/>
      </c>
      <c r="U263" s="9" t="str">
        <f>[19]ИТОГО!U18</f>
        <v/>
      </c>
      <c r="V263" s="9" t="str">
        <f>[19]ИТОГО!V18</f>
        <v/>
      </c>
      <c r="W263" s="1"/>
    </row>
    <row r="264" spans="2:4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2:4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2:4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2:42"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</row>
    <row r="268" spans="2:42">
      <c r="B268" s="10">
        <f>[20]ИТОГО!B2</f>
        <v>0</v>
      </c>
      <c r="C268" s="10">
        <f>[20]ИТОГО!C2</f>
        <v>0</v>
      </c>
      <c r="D268" s="10">
        <f>[20]ИТОГО!D2</f>
        <v>0</v>
      </c>
      <c r="E268" s="125" t="str">
        <f>[20]ИТОГО!E2</f>
        <v>ОБУ "Областной Дворец Молодежи"</v>
      </c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0">
        <f>[20]ИТОГО!S2</f>
        <v>0</v>
      </c>
      <c r="T268" s="10">
        <f>[20]ИТОГО!T2</f>
        <v>0</v>
      </c>
      <c r="U268" s="10">
        <f>[20]ИТОГО!U2</f>
        <v>0</v>
      </c>
      <c r="V268" s="10">
        <f>[20]ИТОГО!V2</f>
        <v>0</v>
      </c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</row>
    <row r="269" spans="2:42">
      <c r="B269" s="10">
        <f>[20]ИТОГО!B3</f>
        <v>0</v>
      </c>
      <c r="C269" s="10">
        <f>[20]ИТОГО!C3</f>
        <v>0</v>
      </c>
      <c r="D269" s="10">
        <f>[20]ИТОГО!D3</f>
        <v>0</v>
      </c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0">
        <f>[20]ИТОГО!S3</f>
        <v>0</v>
      </c>
      <c r="T269" s="10">
        <f>[20]ИТОГО!T3</f>
        <v>0</v>
      </c>
      <c r="U269" s="10">
        <f>[20]ИТОГО!U3</f>
        <v>0</v>
      </c>
      <c r="V269" s="10">
        <f>[20]ИТОГО!V3</f>
        <v>0</v>
      </c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</row>
    <row r="270" spans="2:42">
      <c r="B270" s="10">
        <f>[20]ИТОГО!B4</f>
        <v>0</v>
      </c>
      <c r="C270" s="10">
        <f>[20]ИТОГО!C4</f>
        <v>0</v>
      </c>
      <c r="D270" s="10">
        <f>[20]ИТОГО!D4</f>
        <v>0</v>
      </c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0">
        <f>[20]ИТОГО!S4</f>
        <v>0</v>
      </c>
      <c r="T270" s="10">
        <f>[20]ИТОГО!T4</f>
        <v>0</v>
      </c>
      <c r="U270" s="10">
        <f>[20]ИТОГО!U4</f>
        <v>0</v>
      </c>
      <c r="V270" s="10">
        <f>[20]ИТОГО!V4</f>
        <v>0</v>
      </c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</row>
    <row r="271" spans="2:42" ht="15.75" thickBot="1">
      <c r="B271" s="10">
        <f>[20]ИТОГО!B5</f>
        <v>0</v>
      </c>
      <c r="C271" s="10">
        <f>[20]ИТОГО!C5</f>
        <v>0</v>
      </c>
      <c r="D271" s="10">
        <f>[20]ИТОГО!D5</f>
        <v>0</v>
      </c>
      <c r="E271" s="10">
        <f>[20]ИТОГО!E5</f>
        <v>0</v>
      </c>
      <c r="F271" s="10">
        <f>[20]ИТОГО!F5</f>
        <v>0</v>
      </c>
      <c r="G271" s="10">
        <f>[20]ИТОГО!G5</f>
        <v>0</v>
      </c>
      <c r="H271" s="10">
        <f>[20]ИТОГО!H5</f>
        <v>0</v>
      </c>
      <c r="I271" s="10">
        <f>[20]ИТОГО!I5</f>
        <v>0</v>
      </c>
      <c r="J271" s="10">
        <f>[20]ИТОГО!J5</f>
        <v>0</v>
      </c>
      <c r="K271" s="10">
        <f>[20]ИТОГО!K5</f>
        <v>0</v>
      </c>
      <c r="L271" s="10">
        <f>[20]ИТОГО!L5</f>
        <v>0</v>
      </c>
      <c r="M271" s="10">
        <f>[20]ИТОГО!M5</f>
        <v>0</v>
      </c>
      <c r="N271" s="10">
        <f>[20]ИТОГО!N5</f>
        <v>0</v>
      </c>
      <c r="O271" s="10">
        <f>[20]ИТОГО!O5</f>
        <v>0</v>
      </c>
      <c r="P271" s="10">
        <f>[20]ИТОГО!P5</f>
        <v>0</v>
      </c>
      <c r="Q271" s="10">
        <f>[20]ИТОГО!Q5</f>
        <v>0</v>
      </c>
      <c r="R271" s="10">
        <f>[20]ИТОГО!R5</f>
        <v>0</v>
      </c>
      <c r="S271" s="10">
        <f>[20]ИТОГО!S5</f>
        <v>0</v>
      </c>
      <c r="T271" s="10">
        <f>[20]ИТОГО!T5</f>
        <v>0</v>
      </c>
      <c r="U271" s="10">
        <f>[20]ИТОГО!U5</f>
        <v>0</v>
      </c>
      <c r="V271" s="10">
        <f>[20]ИТОГО!V5</f>
        <v>0</v>
      </c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</row>
    <row r="272" spans="2:42" ht="21" thickBot="1">
      <c r="B272" s="78" t="str">
        <f>[20]ИТОГО!B6</f>
        <v>Дата</v>
      </c>
      <c r="C272" s="78" t="str">
        <f>[20]ИТОГО!C6</f>
        <v>Наименование организации, осуществляющей образовательную деятельность, адрес местонахождения</v>
      </c>
      <c r="D272" s="80" t="str">
        <f>[20]ИТОГО!D6</f>
        <v>Наименование экзаменов на право управления транспортными средствами</v>
      </c>
      <c r="E272" s="81"/>
      <c r="F272" s="84" t="str">
        <f>[20]ИТОГО!F6</f>
        <v>Количество проведенных экзаменов на право управления транспортными средствами соответствующих категорий и подкатегорий транспортных средств</v>
      </c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6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</row>
    <row r="273" spans="2:42" ht="15.75" thickBot="1">
      <c r="B273" s="79"/>
      <c r="C273" s="79"/>
      <c r="D273" s="82"/>
      <c r="E273" s="83"/>
      <c r="F273" s="11" t="str">
        <f>[20]ИТОГО!F7</f>
        <v>Всего</v>
      </c>
      <c r="G273" s="11" t="str">
        <f>[20]ИТОГО!G7</f>
        <v>А</v>
      </c>
      <c r="H273" s="11" t="str">
        <f>[20]ИТОГО!H7</f>
        <v>А1</v>
      </c>
      <c r="I273" s="11" t="str">
        <f>[20]ИТОГО!I7</f>
        <v>В</v>
      </c>
      <c r="J273" s="11" t="str">
        <f>[20]ИТОГО!J7</f>
        <v>В1</v>
      </c>
      <c r="K273" s="11" t="str">
        <f>[20]ИТОГО!K7</f>
        <v>С</v>
      </c>
      <c r="L273" s="11" t="str">
        <f>[20]ИТОГО!L7</f>
        <v>С1</v>
      </c>
      <c r="M273" s="11" t="str">
        <f>[20]ИТОГО!M7</f>
        <v>D</v>
      </c>
      <c r="N273" s="11" t="str">
        <f>[20]ИТОГО!N7</f>
        <v>D1</v>
      </c>
      <c r="O273" s="11" t="str">
        <f>[20]ИТОГО!O7</f>
        <v>BE</v>
      </c>
      <c r="P273" s="11" t="str">
        <f>[20]ИТОГО!P7</f>
        <v>СЕ</v>
      </c>
      <c r="Q273" s="11" t="str">
        <f>[20]ИТОГО!Q7</f>
        <v>С1Е</v>
      </c>
      <c r="R273" s="11" t="str">
        <f>[20]ИТОГО!R7</f>
        <v>DE</v>
      </c>
      <c r="S273" s="11" t="str">
        <f>[20]ИТОГО!S7</f>
        <v>D1E</v>
      </c>
      <c r="T273" s="11" t="str">
        <f>[20]ИТОГО!T7</f>
        <v>Tm</v>
      </c>
      <c r="U273" s="11" t="str">
        <f>[20]ИТОГО!U7</f>
        <v>Tb</v>
      </c>
      <c r="V273" s="11" t="str">
        <f>[20]ИТОГО!V7</f>
        <v>М</v>
      </c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</row>
    <row r="274" spans="2:42" ht="15.75" thickBot="1">
      <c r="B274" s="12">
        <f>[20]ИТОГО!B8</f>
        <v>1</v>
      </c>
      <c r="C274" s="13">
        <f>[20]ИТОГО!C8</f>
        <v>2</v>
      </c>
      <c r="D274" s="87">
        <f>[20]ИТОГО!D8</f>
        <v>3</v>
      </c>
      <c r="E274" s="88"/>
      <c r="F274" s="13">
        <f>[20]ИТОГО!F8</f>
        <v>4</v>
      </c>
      <c r="G274" s="13">
        <f>[20]ИТОГО!G8</f>
        <v>5</v>
      </c>
      <c r="H274" s="13">
        <f>[20]ИТОГО!H8</f>
        <v>6</v>
      </c>
      <c r="I274" s="13">
        <f>[20]ИТОГО!I8</f>
        <v>7</v>
      </c>
      <c r="J274" s="13">
        <f>[20]ИТОГО!J8</f>
        <v>8</v>
      </c>
      <c r="K274" s="13">
        <f>[20]ИТОГО!K8</f>
        <v>9</v>
      </c>
      <c r="L274" s="13">
        <f>[20]ИТОГО!L8</f>
        <v>10</v>
      </c>
      <c r="M274" s="13">
        <f>[20]ИТОГО!M8</f>
        <v>11</v>
      </c>
      <c r="N274" s="13">
        <f>[20]ИТОГО!N8</f>
        <v>12</v>
      </c>
      <c r="O274" s="13">
        <f>[20]ИТОГО!O8</f>
        <v>13</v>
      </c>
      <c r="P274" s="13">
        <f>[20]ИТОГО!P8</f>
        <v>14</v>
      </c>
      <c r="Q274" s="13">
        <f>[20]ИТОГО!Q8</f>
        <v>15</v>
      </c>
      <c r="R274" s="13">
        <f>[20]ИТОГО!R8</f>
        <v>16</v>
      </c>
      <c r="S274" s="13">
        <f>[20]ИТОГО!S8</f>
        <v>17</v>
      </c>
      <c r="T274" s="13">
        <f>[20]ИТОГО!T8</f>
        <v>18</v>
      </c>
      <c r="U274" s="13">
        <f>[20]ИТОГО!U8</f>
        <v>19</v>
      </c>
      <c r="V274" s="13">
        <f>[20]ИТОГО!V8</f>
        <v>20</v>
      </c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</row>
    <row r="275" spans="2:42" ht="16.5" thickBot="1">
      <c r="B275" s="95" t="str">
        <f>[20]ИТОГО!B9</f>
        <v>ИТОГО ЗА ГОД</v>
      </c>
      <c r="C275" s="121" t="str">
        <f>[20]ИТОГО!C9</f>
        <v>ОБУ "Областной Дворец Молодежи"</v>
      </c>
      <c r="D275" s="75" t="str">
        <f>[20]ИТОГО!D9</f>
        <v>Количество проведенных теоретических экзаменов</v>
      </c>
      <c r="E275" s="76"/>
      <c r="F275" s="14">
        <f>[21]ИТОГО!F9</f>
        <v>110</v>
      </c>
      <c r="G275" s="13">
        <f>[21]ИТОГО!G9</f>
        <v>0</v>
      </c>
      <c r="H275" s="13">
        <f>[21]ИТОГО!H9</f>
        <v>0</v>
      </c>
      <c r="I275" s="13">
        <f>[21]ИТОГО!I9</f>
        <v>110</v>
      </c>
      <c r="J275" s="13">
        <f>[20]ИТОГО!J9</f>
        <v>0</v>
      </c>
      <c r="K275" s="13">
        <f>[20]ИТОГО!K9</f>
        <v>0</v>
      </c>
      <c r="L275" s="13">
        <f>[20]ИТОГО!L9</f>
        <v>0</v>
      </c>
      <c r="M275" s="13">
        <f>[20]ИТОГО!M9</f>
        <v>0</v>
      </c>
      <c r="N275" s="13">
        <f>[20]ИТОГО!N9</f>
        <v>0</v>
      </c>
      <c r="O275" s="13">
        <f>[20]ИТОГО!O9</f>
        <v>0</v>
      </c>
      <c r="P275" s="13">
        <f>[20]ИТОГО!P9</f>
        <v>0</v>
      </c>
      <c r="Q275" s="13">
        <f>[20]ИТОГО!Q9</f>
        <v>0</v>
      </c>
      <c r="R275" s="13">
        <f>[20]ИТОГО!R9</f>
        <v>0</v>
      </c>
      <c r="S275" s="13">
        <f>[20]ИТОГО!S9</f>
        <v>0</v>
      </c>
      <c r="T275" s="13">
        <f>[20]ИТОГО!T9</f>
        <v>0</v>
      </c>
      <c r="U275" s="13">
        <f>[20]ИТОГО!U9</f>
        <v>0</v>
      </c>
      <c r="V275" s="13">
        <f>[20]ИТОГО!V9</f>
        <v>0</v>
      </c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</row>
    <row r="276" spans="2:42" ht="16.5" thickBot="1">
      <c r="B276" s="96"/>
      <c r="C276" s="99"/>
      <c r="D276" s="87" t="str">
        <f>[20]ИТОГО!D10</f>
        <v>СДАЛ</v>
      </c>
      <c r="E276" s="88"/>
      <c r="F276" s="14">
        <f>[21]ИТОГО!F10</f>
        <v>104</v>
      </c>
      <c r="G276" s="13">
        <f>[21]ИТОГО!G10</f>
        <v>0</v>
      </c>
      <c r="H276" s="13">
        <f>[21]ИТОГО!H10</f>
        <v>0</v>
      </c>
      <c r="I276" s="13">
        <f>[21]ИТОГО!I10</f>
        <v>104</v>
      </c>
      <c r="J276" s="13">
        <f>[20]ИТОГО!J10</f>
        <v>0</v>
      </c>
      <c r="K276" s="13">
        <f>[20]ИТОГО!K10</f>
        <v>0</v>
      </c>
      <c r="L276" s="13">
        <f>[20]ИТОГО!L10</f>
        <v>0</v>
      </c>
      <c r="M276" s="13">
        <f>[20]ИТОГО!M10</f>
        <v>0</v>
      </c>
      <c r="N276" s="13">
        <f>[20]ИТОГО!N10</f>
        <v>0</v>
      </c>
      <c r="O276" s="13">
        <f>[20]ИТОГО!O10</f>
        <v>0</v>
      </c>
      <c r="P276" s="13">
        <f>[20]ИТОГО!P10</f>
        <v>0</v>
      </c>
      <c r="Q276" s="13">
        <f>[20]ИТОГО!Q10</f>
        <v>0</v>
      </c>
      <c r="R276" s="13">
        <f>[20]ИТОГО!R10</f>
        <v>0</v>
      </c>
      <c r="S276" s="13">
        <f>[20]ИТОГО!S10</f>
        <v>0</v>
      </c>
      <c r="T276" s="13">
        <f>[20]ИТОГО!T10</f>
        <v>0</v>
      </c>
      <c r="U276" s="13">
        <f>[20]ИТОГО!U10</f>
        <v>0</v>
      </c>
      <c r="V276" s="13">
        <f>[20]ИТОГО!V10</f>
        <v>0</v>
      </c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</row>
    <row r="277" spans="2:42" ht="26.25" thickBot="1">
      <c r="B277" s="96"/>
      <c r="C277" s="99"/>
      <c r="D277" s="15" t="str">
        <f>[20]ИТОГО!D11</f>
        <v>Из них</v>
      </c>
      <c r="E277" s="15" t="str">
        <f>[20]ИТОГО!E11</f>
        <v>сданных с 1 раза (%)</v>
      </c>
      <c r="F277" s="16">
        <f>[21]ИТОГО!F11</f>
        <v>94.545454545454547</v>
      </c>
      <c r="G277" s="16" t="str">
        <f>[21]ИТОГО!G11</f>
        <v/>
      </c>
      <c r="H277" s="16" t="str">
        <f>[21]ИТОГО!H11</f>
        <v/>
      </c>
      <c r="I277" s="16">
        <f>[21]ИТОГО!I11</f>
        <v>94.545454545454547</v>
      </c>
      <c r="J277" s="16" t="str">
        <f>[20]ИТОГО!J11</f>
        <v/>
      </c>
      <c r="K277" s="16" t="str">
        <f>[20]ИТОГО!K11</f>
        <v/>
      </c>
      <c r="L277" s="16" t="str">
        <f>[20]ИТОГО!L11</f>
        <v/>
      </c>
      <c r="M277" s="16" t="str">
        <f>[20]ИТОГО!M11</f>
        <v/>
      </c>
      <c r="N277" s="16" t="str">
        <f>[20]ИТОГО!N11</f>
        <v/>
      </c>
      <c r="O277" s="16" t="str">
        <f>[20]ИТОГО!O11</f>
        <v/>
      </c>
      <c r="P277" s="16" t="str">
        <f>[20]ИТОГО!P11</f>
        <v/>
      </c>
      <c r="Q277" s="16" t="str">
        <f>[20]ИТОГО!Q11</f>
        <v/>
      </c>
      <c r="R277" s="16" t="str">
        <f>[20]ИТОГО!R11</f>
        <v/>
      </c>
      <c r="S277" s="16" t="str">
        <f>[20]ИТОГО!S11</f>
        <v/>
      </c>
      <c r="T277" s="16" t="str">
        <f>[20]ИТОГО!T11</f>
        <v/>
      </c>
      <c r="U277" s="16" t="str">
        <f>[20]ИТОГО!U11</f>
        <v/>
      </c>
      <c r="V277" s="16" t="str">
        <f>[20]ИТОГО!V11</f>
        <v/>
      </c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</row>
    <row r="278" spans="2:42" ht="16.5" thickBot="1">
      <c r="B278" s="96"/>
      <c r="C278" s="99"/>
      <c r="D278" s="75" t="str">
        <f>[20]ИТОГО!D12</f>
        <v>Количество проведенных экзаменов по первоначальным навыкам управления транспортным средством</v>
      </c>
      <c r="E278" s="76"/>
      <c r="F278" s="14">
        <f>[21]ИТОГО!F12</f>
        <v>0</v>
      </c>
      <c r="G278" s="13">
        <f>[21]ИТОГО!G12</f>
        <v>0</v>
      </c>
      <c r="H278" s="13">
        <f>[21]ИТОГО!H12</f>
        <v>0</v>
      </c>
      <c r="I278" s="13">
        <f>[21]ИТОГО!I12</f>
        <v>0</v>
      </c>
      <c r="J278" s="13">
        <f>[20]ИТОГО!J12</f>
        <v>0</v>
      </c>
      <c r="K278" s="13">
        <f>[20]ИТОГО!K12</f>
        <v>0</v>
      </c>
      <c r="L278" s="13">
        <f>[20]ИТОГО!L12</f>
        <v>0</v>
      </c>
      <c r="M278" s="13">
        <f>[20]ИТОГО!M12</f>
        <v>0</v>
      </c>
      <c r="N278" s="13">
        <f>[20]ИТОГО!N12</f>
        <v>0</v>
      </c>
      <c r="O278" s="13">
        <f>[20]ИТОГО!O12</f>
        <v>0</v>
      </c>
      <c r="P278" s="13">
        <f>[20]ИТОГО!P12</f>
        <v>0</v>
      </c>
      <c r="Q278" s="13">
        <f>[20]ИТОГО!Q12</f>
        <v>0</v>
      </c>
      <c r="R278" s="13">
        <f>[20]ИТОГО!R12</f>
        <v>0</v>
      </c>
      <c r="S278" s="13">
        <f>[20]ИТОГО!S12</f>
        <v>0</v>
      </c>
      <c r="T278" s="13">
        <f>[20]ИТОГО!T12</f>
        <v>0</v>
      </c>
      <c r="U278" s="13">
        <f>[20]ИТОГО!U12</f>
        <v>0</v>
      </c>
      <c r="V278" s="13">
        <f>[20]ИТОГО!V12</f>
        <v>0</v>
      </c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</row>
    <row r="279" spans="2:42" ht="16.5" thickBot="1">
      <c r="B279" s="96"/>
      <c r="C279" s="99"/>
      <c r="D279" s="87" t="str">
        <f>[20]ИТОГО!D13</f>
        <v>СДАЛ</v>
      </c>
      <c r="E279" s="88"/>
      <c r="F279" s="14">
        <f>[21]ИТОГО!F13</f>
        <v>0</v>
      </c>
      <c r="G279" s="13">
        <f>[21]ИТОГО!G13</f>
        <v>0</v>
      </c>
      <c r="H279" s="13">
        <f>[21]ИТОГО!H13</f>
        <v>0</v>
      </c>
      <c r="I279" s="13">
        <f>[21]ИТОГО!I13</f>
        <v>0</v>
      </c>
      <c r="J279" s="13">
        <f>[20]ИТОГО!J13</f>
        <v>0</v>
      </c>
      <c r="K279" s="13">
        <f>[20]ИТОГО!K13</f>
        <v>0</v>
      </c>
      <c r="L279" s="13">
        <f>[20]ИТОГО!L13</f>
        <v>0</v>
      </c>
      <c r="M279" s="13">
        <f>[20]ИТОГО!M13</f>
        <v>0</v>
      </c>
      <c r="N279" s="13">
        <f>[20]ИТОГО!N13</f>
        <v>0</v>
      </c>
      <c r="O279" s="13">
        <f>[20]ИТОГО!O13</f>
        <v>0</v>
      </c>
      <c r="P279" s="13">
        <f>[20]ИТОГО!P13</f>
        <v>0</v>
      </c>
      <c r="Q279" s="13">
        <f>[20]ИТОГО!Q13</f>
        <v>0</v>
      </c>
      <c r="R279" s="13">
        <f>[20]ИТОГО!R13</f>
        <v>0</v>
      </c>
      <c r="S279" s="13">
        <f>[20]ИТОГО!S13</f>
        <v>0</v>
      </c>
      <c r="T279" s="13">
        <f>[20]ИТОГО!T13</f>
        <v>0</v>
      </c>
      <c r="U279" s="13">
        <f>[20]ИТОГО!U13</f>
        <v>0</v>
      </c>
      <c r="V279" s="13">
        <f>[20]ИТОГО!V13</f>
        <v>0</v>
      </c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</row>
    <row r="280" spans="2:42" ht="26.25" thickBot="1">
      <c r="B280" s="96"/>
      <c r="C280" s="99"/>
      <c r="D280" s="15" t="str">
        <f>[20]ИТОГО!D14</f>
        <v>Из них</v>
      </c>
      <c r="E280" s="17" t="str">
        <f>[20]ИТОГО!E14</f>
        <v>сданных с 1 раза (%)</v>
      </c>
      <c r="F280" s="16" t="str">
        <f>[21]ИТОГО!F14</f>
        <v/>
      </c>
      <c r="G280" s="16" t="str">
        <f>[21]ИТОГО!G14</f>
        <v/>
      </c>
      <c r="H280" s="16" t="str">
        <f>[21]ИТОГО!H14</f>
        <v/>
      </c>
      <c r="I280" s="16" t="str">
        <f>[21]ИТОГО!I14</f>
        <v/>
      </c>
      <c r="J280" s="16" t="str">
        <f>[20]ИТОГО!J14</f>
        <v/>
      </c>
      <c r="K280" s="16" t="str">
        <f>[20]ИТОГО!K14</f>
        <v/>
      </c>
      <c r="L280" s="16" t="str">
        <f>[20]ИТОГО!L14</f>
        <v/>
      </c>
      <c r="M280" s="16" t="str">
        <f>[20]ИТОГО!M14</f>
        <v/>
      </c>
      <c r="N280" s="16" t="str">
        <f>[20]ИТОГО!N14</f>
        <v/>
      </c>
      <c r="O280" s="16" t="str">
        <f>[20]ИТОГО!O14</f>
        <v/>
      </c>
      <c r="P280" s="16" t="str">
        <f>[20]ИТОГО!P14</f>
        <v/>
      </c>
      <c r="Q280" s="16" t="str">
        <f>[20]ИТОГО!Q14</f>
        <v/>
      </c>
      <c r="R280" s="16" t="str">
        <f>[20]ИТОГО!R14</f>
        <v/>
      </c>
      <c r="S280" s="16" t="str">
        <f>[20]ИТОГО!S14</f>
        <v/>
      </c>
      <c r="T280" s="16" t="str">
        <f>[20]ИТОГО!T14</f>
        <v/>
      </c>
      <c r="U280" s="16" t="str">
        <f>[20]ИТОГО!U14</f>
        <v/>
      </c>
      <c r="V280" s="16" t="str">
        <f>[20]ИТОГО!V14</f>
        <v/>
      </c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</row>
    <row r="281" spans="2:42" ht="16.5" thickBot="1">
      <c r="B281" s="96"/>
      <c r="C281" s="99"/>
      <c r="D281" s="75" t="str">
        <f>[20]ИТОГО!D15</f>
        <v>Количество проведенных экзаменов по управлению транспортным средством в условиях дорожного движения</v>
      </c>
      <c r="E281" s="76"/>
      <c r="F281" s="14">
        <f>[21]ИТОГО!F15</f>
        <v>104</v>
      </c>
      <c r="G281" s="13">
        <f>[21]ИТОГО!G15</f>
        <v>0</v>
      </c>
      <c r="H281" s="13">
        <f>[21]ИТОГО!H15</f>
        <v>0</v>
      </c>
      <c r="I281" s="13">
        <f>[21]ИТОГО!I15</f>
        <v>104</v>
      </c>
      <c r="J281" s="13">
        <f>[20]ИТОГО!J15</f>
        <v>0</v>
      </c>
      <c r="K281" s="13">
        <f>[20]ИТОГО!K15</f>
        <v>0</v>
      </c>
      <c r="L281" s="13">
        <f>[20]ИТОГО!L15</f>
        <v>0</v>
      </c>
      <c r="M281" s="13">
        <f>[20]ИТОГО!M15</f>
        <v>0</v>
      </c>
      <c r="N281" s="13">
        <f>[20]ИТОГО!N15</f>
        <v>0</v>
      </c>
      <c r="O281" s="13">
        <f>[20]ИТОГО!O15</f>
        <v>0</v>
      </c>
      <c r="P281" s="13">
        <f>[20]ИТОГО!P15</f>
        <v>0</v>
      </c>
      <c r="Q281" s="13">
        <f>[20]ИТОГО!Q15</f>
        <v>0</v>
      </c>
      <c r="R281" s="13">
        <f>[20]ИТОГО!R15</f>
        <v>0</v>
      </c>
      <c r="S281" s="13">
        <f>[20]ИТОГО!S15</f>
        <v>0</v>
      </c>
      <c r="T281" s="13">
        <f>[20]ИТОГО!T15</f>
        <v>0</v>
      </c>
      <c r="U281" s="13">
        <f>[20]ИТОГО!U15</f>
        <v>0</v>
      </c>
      <c r="V281" s="13">
        <f>[20]ИТОГО!V15</f>
        <v>0</v>
      </c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</row>
    <row r="282" spans="2:42" ht="16.5" thickBot="1">
      <c r="B282" s="96"/>
      <c r="C282" s="99"/>
      <c r="D282" s="87" t="str">
        <f>[20]ИТОГО!D16</f>
        <v>СДАЛ</v>
      </c>
      <c r="E282" s="88"/>
      <c r="F282" s="14">
        <f>[21]ИТОГО!F16</f>
        <v>73</v>
      </c>
      <c r="G282" s="13">
        <f>[21]ИТОГО!G16</f>
        <v>0</v>
      </c>
      <c r="H282" s="13">
        <f>[21]ИТОГО!H16</f>
        <v>0</v>
      </c>
      <c r="I282" s="13">
        <f>[21]ИТОГО!I16</f>
        <v>73</v>
      </c>
      <c r="J282" s="13">
        <f>[20]ИТОГО!J16</f>
        <v>0</v>
      </c>
      <c r="K282" s="13">
        <f>[20]ИТОГО!K16</f>
        <v>0</v>
      </c>
      <c r="L282" s="13">
        <f>[20]ИТОГО!L16</f>
        <v>0</v>
      </c>
      <c r="M282" s="13">
        <f>[20]ИТОГО!M16</f>
        <v>0</v>
      </c>
      <c r="N282" s="13">
        <f>[20]ИТОГО!N16</f>
        <v>0</v>
      </c>
      <c r="O282" s="13">
        <f>[20]ИТОГО!O16</f>
        <v>0</v>
      </c>
      <c r="P282" s="13">
        <f>[20]ИТОГО!P16</f>
        <v>0</v>
      </c>
      <c r="Q282" s="13">
        <f>[20]ИТОГО!Q16</f>
        <v>0</v>
      </c>
      <c r="R282" s="13">
        <f>[20]ИТОГО!R16</f>
        <v>0</v>
      </c>
      <c r="S282" s="13">
        <f>[20]ИТОГО!S16</f>
        <v>0</v>
      </c>
      <c r="T282" s="13">
        <f>[20]ИТОГО!T16</f>
        <v>0</v>
      </c>
      <c r="U282" s="13">
        <f>[20]ИТОГО!U16</f>
        <v>0</v>
      </c>
      <c r="V282" s="13">
        <f>[20]ИТОГО!V16</f>
        <v>0</v>
      </c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</row>
    <row r="283" spans="2:42" ht="26.25" thickBot="1">
      <c r="B283" s="97"/>
      <c r="C283" s="100"/>
      <c r="D283" s="15" t="str">
        <f>[20]ИТОГО!D17</f>
        <v>Из них</v>
      </c>
      <c r="E283" s="17" t="str">
        <f>[20]ИТОГО!E17</f>
        <v>сданных с 1 раза (%)</v>
      </c>
      <c r="F283" s="16">
        <f>[21]ИТОГО!F17</f>
        <v>70.192307692307693</v>
      </c>
      <c r="G283" s="16" t="str">
        <f>[21]ИТОГО!G17</f>
        <v/>
      </c>
      <c r="H283" s="16" t="str">
        <f>[21]ИТОГО!H17</f>
        <v/>
      </c>
      <c r="I283" s="16">
        <f>[21]ИТОГО!I17</f>
        <v>70.192307692307693</v>
      </c>
      <c r="J283" s="16" t="str">
        <f>[20]ИТОГО!J17</f>
        <v/>
      </c>
      <c r="K283" s="16" t="str">
        <f>[20]ИТОГО!K17</f>
        <v/>
      </c>
      <c r="L283" s="16" t="str">
        <f>[20]ИТОГО!L17</f>
        <v/>
      </c>
      <c r="M283" s="16" t="str">
        <f>[20]ИТОГО!M17</f>
        <v/>
      </c>
      <c r="N283" s="16" t="str">
        <f>[20]ИТОГО!N17</f>
        <v/>
      </c>
      <c r="O283" s="16" t="str">
        <f>[20]ИТОГО!O17</f>
        <v/>
      </c>
      <c r="P283" s="16" t="str">
        <f>[20]ИТОГО!P17</f>
        <v/>
      </c>
      <c r="Q283" s="16" t="str">
        <f>[20]ИТОГО!Q17</f>
        <v/>
      </c>
      <c r="R283" s="16" t="str">
        <f>[20]ИТОГО!R17</f>
        <v/>
      </c>
      <c r="S283" s="16" t="str">
        <f>[20]ИТОГО!S17</f>
        <v/>
      </c>
      <c r="T283" s="16" t="str">
        <f>[20]ИТОГО!T17</f>
        <v/>
      </c>
      <c r="U283" s="16" t="str">
        <f>[20]ИТОГО!U17</f>
        <v/>
      </c>
      <c r="V283" s="16" t="str">
        <f>[20]ИТОГО!V17</f>
        <v/>
      </c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</row>
    <row r="284" spans="2:42" ht="16.5" thickBot="1">
      <c r="B284" s="12">
        <f>[20]ИТОГО!B18</f>
        <v>0</v>
      </c>
      <c r="C284" s="13">
        <f>[20]ИТОГО!C18</f>
        <v>0</v>
      </c>
      <c r="D284" s="75">
        <f>[20]ИТОГО!D18</f>
        <v>0</v>
      </c>
      <c r="E284" s="76"/>
      <c r="F284" s="18">
        <f>[21]ИТОГО!F18</f>
        <v>66.363636363636374</v>
      </c>
      <c r="G284" s="18" t="str">
        <f>[21]ИТОГО!G18</f>
        <v/>
      </c>
      <c r="H284" s="18" t="str">
        <f>[21]ИТОГО!H18</f>
        <v/>
      </c>
      <c r="I284" s="18">
        <f>[21]ИТОГО!I18</f>
        <v>66.363636363636374</v>
      </c>
      <c r="J284" s="18" t="str">
        <f>[20]ИТОГО!J18</f>
        <v/>
      </c>
      <c r="K284" s="18" t="str">
        <f>[20]ИТОГО!K18</f>
        <v/>
      </c>
      <c r="L284" s="18" t="str">
        <f>[20]ИТОГО!L18</f>
        <v/>
      </c>
      <c r="M284" s="18" t="str">
        <f>[20]ИТОГО!M18</f>
        <v/>
      </c>
      <c r="N284" s="18" t="str">
        <f>[20]ИТОГО!N18</f>
        <v/>
      </c>
      <c r="O284" s="18" t="str">
        <f>[20]ИТОГО!O18</f>
        <v/>
      </c>
      <c r="P284" s="18" t="str">
        <f>[20]ИТОГО!P18</f>
        <v/>
      </c>
      <c r="Q284" s="18" t="str">
        <f>[20]ИТОГО!Q18</f>
        <v/>
      </c>
      <c r="R284" s="18" t="str">
        <f>[20]ИТОГО!R18</f>
        <v/>
      </c>
      <c r="S284" s="18" t="str">
        <f>[20]ИТОГО!S18</f>
        <v/>
      </c>
      <c r="T284" s="18" t="str">
        <f>[20]ИТОГО!T18</f>
        <v/>
      </c>
      <c r="U284" s="18" t="str">
        <f>[20]ИТОГО!U18</f>
        <v/>
      </c>
      <c r="V284" s="18" t="str">
        <f>[20]ИТОГО!V18</f>
        <v/>
      </c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</row>
    <row r="285" spans="2:4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2:42" ht="14.45" customHeight="1">
      <c r="B286" s="1">
        <f>[22]ИТОГО!B2</f>
        <v>0</v>
      </c>
      <c r="C286" s="1">
        <f>[22]ИТОГО!C2</f>
        <v>0</v>
      </c>
      <c r="D286" s="1">
        <f>[22]ИТОГО!D2</f>
        <v>0</v>
      </c>
      <c r="E286" s="113" t="str">
        <f>[22]ИТОГО!E2</f>
        <v>АНОО "Учебный центр "РЕГИОН 46"</v>
      </c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">
        <f>[22]ИТОГО!S2</f>
        <v>0</v>
      </c>
      <c r="T286" s="1">
        <f>[22]ИТОГО!T2</f>
        <v>0</v>
      </c>
      <c r="U286" s="1">
        <f>[22]ИТОГО!U2</f>
        <v>0</v>
      </c>
      <c r="V286" s="1">
        <f>[22]ИТОГО!V2</f>
        <v>0</v>
      </c>
      <c r="W286" s="1"/>
    </row>
    <row r="287" spans="2:42" ht="14.45" customHeight="1">
      <c r="B287" s="1">
        <f>[22]ИТОГО!B3</f>
        <v>0</v>
      </c>
      <c r="C287" s="1">
        <f>[22]ИТОГО!C3</f>
        <v>0</v>
      </c>
      <c r="D287" s="1">
        <f>[22]ИТОГО!D3</f>
        <v>0</v>
      </c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">
        <f>[22]ИТОГО!S3</f>
        <v>0</v>
      </c>
      <c r="T287" s="1">
        <f>[22]ИТОГО!T3</f>
        <v>0</v>
      </c>
      <c r="U287" s="1">
        <f>[22]ИТОГО!U3</f>
        <v>0</v>
      </c>
      <c r="V287" s="1">
        <f>[22]ИТОГО!V3</f>
        <v>0</v>
      </c>
      <c r="W287" s="1"/>
    </row>
    <row r="288" spans="2:42" ht="14.45" customHeight="1">
      <c r="B288" s="1">
        <f>[22]ИТОГО!B4</f>
        <v>0</v>
      </c>
      <c r="C288" s="1">
        <f>[22]ИТОГО!C4</f>
        <v>0</v>
      </c>
      <c r="D288" s="1">
        <f>[22]ИТОГО!D4</f>
        <v>0</v>
      </c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">
        <f>[22]ИТОГО!S4</f>
        <v>0</v>
      </c>
      <c r="T288" s="1">
        <f>[22]ИТОГО!T4</f>
        <v>0</v>
      </c>
      <c r="U288" s="1">
        <f>[22]ИТОГО!U4</f>
        <v>0</v>
      </c>
      <c r="V288" s="1">
        <f>[22]ИТОГО!V4</f>
        <v>0</v>
      </c>
      <c r="W288" s="1"/>
    </row>
    <row r="289" spans="2:23" ht="15.75" thickBot="1">
      <c r="B289" s="1">
        <f>[22]ИТОГО!B5</f>
        <v>0</v>
      </c>
      <c r="C289" s="1">
        <f>[22]ИТОГО!C5</f>
        <v>0</v>
      </c>
      <c r="D289" s="1">
        <f>[22]ИТОГО!D5</f>
        <v>0</v>
      </c>
      <c r="E289" s="1">
        <f>[22]ИТОГО!E5</f>
        <v>0</v>
      </c>
      <c r="F289" s="1">
        <f>[22]ИТОГО!F5</f>
        <v>0</v>
      </c>
      <c r="G289" s="1">
        <f>[22]ИТОГО!G5</f>
        <v>0</v>
      </c>
      <c r="H289" s="1">
        <f>[22]ИТОГО!H5</f>
        <v>0</v>
      </c>
      <c r="I289" s="1">
        <f>[22]ИТОГО!I5</f>
        <v>0</v>
      </c>
      <c r="J289" s="1">
        <f>[22]ИТОГО!J5</f>
        <v>0</v>
      </c>
      <c r="K289" s="1">
        <f>[22]ИТОГО!K5</f>
        <v>0</v>
      </c>
      <c r="L289" s="1">
        <f>[22]ИТОГО!L5</f>
        <v>0</v>
      </c>
      <c r="M289" s="1">
        <f>[22]ИТОГО!M5</f>
        <v>0</v>
      </c>
      <c r="N289" s="1">
        <f>[22]ИТОГО!N5</f>
        <v>0</v>
      </c>
      <c r="O289" s="1">
        <f>[22]ИТОГО!O5</f>
        <v>0</v>
      </c>
      <c r="P289" s="1">
        <f>[22]ИТОГО!P5</f>
        <v>0</v>
      </c>
      <c r="Q289" s="1">
        <f>[22]ИТОГО!Q5</f>
        <v>0</v>
      </c>
      <c r="R289" s="1">
        <f>[22]ИТОГО!R5</f>
        <v>0</v>
      </c>
      <c r="S289" s="1">
        <f>[22]ИТОГО!S5</f>
        <v>0</v>
      </c>
      <c r="T289" s="1">
        <f>[22]ИТОГО!T5</f>
        <v>0</v>
      </c>
      <c r="U289" s="1">
        <f>[22]ИТОГО!U5</f>
        <v>0</v>
      </c>
      <c r="V289" s="1">
        <f>[22]ИТОГО!V5</f>
        <v>0</v>
      </c>
      <c r="W289" s="1"/>
    </row>
    <row r="290" spans="2:23" ht="21" customHeight="1" thickBot="1">
      <c r="B290" s="103" t="str">
        <f>[22]ИТОГО!B6</f>
        <v>Дата</v>
      </c>
      <c r="C290" s="103" t="str">
        <f>[22]ИТОГО!C6</f>
        <v>Наименование организации, осуществляющей образовательную деятельность, адрес местонахождения</v>
      </c>
      <c r="D290" s="114" t="str">
        <f>[22]ИТОГО!D6</f>
        <v>Наименование экзаменов на право управления транспортными средствами</v>
      </c>
      <c r="E290" s="115"/>
      <c r="F290" s="118" t="str">
        <f>[22]ИТОГО!F6</f>
        <v>Количество проведенных экзаменов на право управления транспортными средствами соответствующих категорий и подкатегорий транспортных средств</v>
      </c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20"/>
      <c r="W290" s="1"/>
    </row>
    <row r="291" spans="2:23" ht="15" customHeight="1" thickBot="1">
      <c r="B291" s="104"/>
      <c r="C291" s="104"/>
      <c r="D291" s="116"/>
      <c r="E291" s="117"/>
      <c r="F291" s="2" t="str">
        <f>[22]ИТОГО!F7</f>
        <v>Всего</v>
      </c>
      <c r="G291" s="2" t="str">
        <f>[22]ИТОГО!G7</f>
        <v>А</v>
      </c>
      <c r="H291" s="2" t="str">
        <f>[22]ИТОГО!H7</f>
        <v>А1</v>
      </c>
      <c r="I291" s="2" t="str">
        <f>[22]ИТОГО!I7</f>
        <v>В</v>
      </c>
      <c r="J291" s="2" t="str">
        <f>[22]ИТОГО!J7</f>
        <v>В1</v>
      </c>
      <c r="K291" s="2" t="str">
        <f>[22]ИТОГО!K7</f>
        <v>С</v>
      </c>
      <c r="L291" s="2" t="str">
        <f>[22]ИТОГО!L7</f>
        <v>С1</v>
      </c>
      <c r="M291" s="2" t="str">
        <f>[22]ИТОГО!M7</f>
        <v>D</v>
      </c>
      <c r="N291" s="2" t="str">
        <f>[22]ИТОГО!N7</f>
        <v>D1</v>
      </c>
      <c r="O291" s="2" t="str">
        <f>[22]ИТОГО!O7</f>
        <v>BE</v>
      </c>
      <c r="P291" s="2" t="str">
        <f>[22]ИТОГО!P7</f>
        <v>СЕ</v>
      </c>
      <c r="Q291" s="2" t="str">
        <f>[22]ИТОГО!Q7</f>
        <v>С1Е</v>
      </c>
      <c r="R291" s="2" t="str">
        <f>[22]ИТОГО!R7</f>
        <v>DE</v>
      </c>
      <c r="S291" s="2" t="str">
        <f>[22]ИТОГО!S7</f>
        <v>D1E</v>
      </c>
      <c r="T291" s="2" t="str">
        <f>[22]ИТОГО!T7</f>
        <v>Tm</v>
      </c>
      <c r="U291" s="2" t="str">
        <f>[22]ИТОГО!U7</f>
        <v>Tb</v>
      </c>
      <c r="V291" s="2" t="str">
        <f>[22]ИТОГО!V7</f>
        <v>М</v>
      </c>
      <c r="W291" s="1"/>
    </row>
    <row r="292" spans="2:23" ht="15.75" thickBot="1">
      <c r="B292" s="3">
        <f>[22]ИТОГО!B8</f>
        <v>1</v>
      </c>
      <c r="C292" s="4">
        <f>[22]ИТОГО!C8</f>
        <v>2</v>
      </c>
      <c r="D292" s="108">
        <f>[22]ИТОГО!D8</f>
        <v>3</v>
      </c>
      <c r="E292" s="109"/>
      <c r="F292" s="4">
        <f>[22]ИТОГО!F8</f>
        <v>4</v>
      </c>
      <c r="G292" s="4">
        <f>[22]ИТОГО!G8</f>
        <v>5</v>
      </c>
      <c r="H292" s="4">
        <f>[22]ИТОГО!H8</f>
        <v>6</v>
      </c>
      <c r="I292" s="4">
        <f>[22]ИТОГО!I8</f>
        <v>7</v>
      </c>
      <c r="J292" s="4">
        <f>[22]ИТОГО!J8</f>
        <v>8</v>
      </c>
      <c r="K292" s="4">
        <f>[22]ИТОГО!K8</f>
        <v>9</v>
      </c>
      <c r="L292" s="4">
        <f>[22]ИТОГО!L8</f>
        <v>10</v>
      </c>
      <c r="M292" s="4">
        <f>[22]ИТОГО!M8</f>
        <v>11</v>
      </c>
      <c r="N292" s="4">
        <f>[22]ИТОГО!N8</f>
        <v>12</v>
      </c>
      <c r="O292" s="4">
        <f>[22]ИТОГО!O8</f>
        <v>13</v>
      </c>
      <c r="P292" s="4">
        <f>[22]ИТОГО!P8</f>
        <v>14</v>
      </c>
      <c r="Q292" s="4">
        <f>[22]ИТОГО!Q8</f>
        <v>15</v>
      </c>
      <c r="R292" s="4">
        <f>[22]ИТОГО!R8</f>
        <v>16</v>
      </c>
      <c r="S292" s="4">
        <f>[22]ИТОГО!S8</f>
        <v>17</v>
      </c>
      <c r="T292" s="4">
        <f>[22]ИТОГО!T8</f>
        <v>18</v>
      </c>
      <c r="U292" s="4">
        <f>[22]ИТОГО!U8</f>
        <v>19</v>
      </c>
      <c r="V292" s="4">
        <f>[22]ИТОГО!V8</f>
        <v>20</v>
      </c>
      <c r="W292" s="1"/>
    </row>
    <row r="293" spans="2:23" ht="16.149999999999999" customHeight="1" thickBot="1">
      <c r="B293" s="105" t="str">
        <f>[22]ИТОГО!B9</f>
        <v>ИТОГО ЗА ГОД</v>
      </c>
      <c r="C293" s="110" t="str">
        <f>[22]ИТОГО!C9</f>
        <v>АНОО "Учебный центр "РЕГИОН 46"</v>
      </c>
      <c r="D293" s="101" t="str">
        <f>[22]ИТОГО!D9</f>
        <v>Количество проведенных теоретических экзаменов</v>
      </c>
      <c r="E293" s="102"/>
      <c r="F293" s="14">
        <f>[23]ИТОГО!F9</f>
        <v>154</v>
      </c>
      <c r="G293" s="19">
        <f>[23]ИТОГО!G9</f>
        <v>0</v>
      </c>
      <c r="H293" s="4">
        <f>[23]ИТОГО!H9</f>
        <v>0</v>
      </c>
      <c r="I293" s="4">
        <f>[23]ИТОГО!I9</f>
        <v>154</v>
      </c>
      <c r="J293" s="4">
        <f>[22]ИТОГО!J9</f>
        <v>0</v>
      </c>
      <c r="K293" s="4">
        <f>[22]ИТОГО!K9</f>
        <v>0</v>
      </c>
      <c r="L293" s="4">
        <f>[22]ИТОГО!L9</f>
        <v>0</v>
      </c>
      <c r="M293" s="4">
        <f>[22]ИТОГО!M9</f>
        <v>0</v>
      </c>
      <c r="N293" s="4">
        <f>[22]ИТОГО!N9</f>
        <v>0</v>
      </c>
      <c r="O293" s="4">
        <f>[22]ИТОГО!O9</f>
        <v>0</v>
      </c>
      <c r="P293" s="4">
        <f>[22]ИТОГО!P9</f>
        <v>0</v>
      </c>
      <c r="Q293" s="4">
        <f>[22]ИТОГО!Q9</f>
        <v>0</v>
      </c>
      <c r="R293" s="4">
        <f>[22]ИТОГО!R9</f>
        <v>0</v>
      </c>
      <c r="S293" s="4">
        <f>[22]ИТОГО!S9</f>
        <v>0</v>
      </c>
      <c r="T293" s="4">
        <f>[22]ИТОГО!T9</f>
        <v>0</v>
      </c>
      <c r="U293" s="4">
        <f>[22]ИТОГО!U9</f>
        <v>0</v>
      </c>
      <c r="V293" s="4">
        <f>[22]ИТОГО!V9</f>
        <v>0</v>
      </c>
      <c r="W293" s="1"/>
    </row>
    <row r="294" spans="2:23" ht="16.5" thickBot="1">
      <c r="B294" s="106"/>
      <c r="C294" s="111"/>
      <c r="D294" s="108" t="str">
        <f>[22]ИТОГО!D10</f>
        <v>СДАЛ</v>
      </c>
      <c r="E294" s="109"/>
      <c r="F294" s="14">
        <f>[23]ИТОГО!F10</f>
        <v>125</v>
      </c>
      <c r="G294" s="19">
        <f>[23]ИТОГО!G10</f>
        <v>0</v>
      </c>
      <c r="H294" s="4">
        <f>[23]ИТОГО!H10</f>
        <v>0</v>
      </c>
      <c r="I294" s="4">
        <f>[23]ИТОГО!I10</f>
        <v>125</v>
      </c>
      <c r="J294" s="4">
        <f>[22]ИТОГО!J10</f>
        <v>0</v>
      </c>
      <c r="K294" s="4">
        <f>[22]ИТОГО!K10</f>
        <v>0</v>
      </c>
      <c r="L294" s="4">
        <f>[22]ИТОГО!L10</f>
        <v>0</v>
      </c>
      <c r="M294" s="4">
        <f>[22]ИТОГО!M10</f>
        <v>0</v>
      </c>
      <c r="N294" s="4">
        <f>[22]ИТОГО!N10</f>
        <v>0</v>
      </c>
      <c r="O294" s="4">
        <f>[22]ИТОГО!O10</f>
        <v>0</v>
      </c>
      <c r="P294" s="4">
        <f>[22]ИТОГО!P10</f>
        <v>0</v>
      </c>
      <c r="Q294" s="4">
        <f>[22]ИТОГО!Q10</f>
        <v>0</v>
      </c>
      <c r="R294" s="4">
        <f>[22]ИТОГО!R10</f>
        <v>0</v>
      </c>
      <c r="S294" s="4">
        <f>[22]ИТОГО!S10</f>
        <v>0</v>
      </c>
      <c r="T294" s="4">
        <f>[22]ИТОГО!T10</f>
        <v>0</v>
      </c>
      <c r="U294" s="4">
        <f>[22]ИТОГО!U10</f>
        <v>0</v>
      </c>
      <c r="V294" s="4">
        <f>[22]ИТОГО!V10</f>
        <v>0</v>
      </c>
      <c r="W294" s="1"/>
    </row>
    <row r="295" spans="2:23" ht="26.25" thickBot="1">
      <c r="B295" s="106"/>
      <c r="C295" s="111"/>
      <c r="D295" s="6" t="str">
        <f>[22]ИТОГО!D11</f>
        <v>Из них</v>
      </c>
      <c r="E295" s="6" t="str">
        <f>[22]ИТОГО!E11</f>
        <v>сданных с 1 раза (%)</v>
      </c>
      <c r="F295" s="16">
        <f>[23]ИТОГО!F11</f>
        <v>81.168831168831176</v>
      </c>
      <c r="G295" s="7" t="str">
        <f>[23]ИТОГО!G11</f>
        <v/>
      </c>
      <c r="H295" s="7" t="str">
        <f>[23]ИТОГО!H11</f>
        <v/>
      </c>
      <c r="I295" s="7">
        <f>[23]ИТОГО!I11</f>
        <v>81.168831168831176</v>
      </c>
      <c r="J295" s="7" t="str">
        <f>[22]ИТОГО!J11</f>
        <v/>
      </c>
      <c r="K295" s="7" t="str">
        <f>[22]ИТОГО!K11</f>
        <v/>
      </c>
      <c r="L295" s="7" t="str">
        <f>[22]ИТОГО!L11</f>
        <v/>
      </c>
      <c r="M295" s="7" t="str">
        <f>[22]ИТОГО!M11</f>
        <v/>
      </c>
      <c r="N295" s="7" t="str">
        <f>[22]ИТОГО!N11</f>
        <v/>
      </c>
      <c r="O295" s="7" t="str">
        <f>[22]ИТОГО!O11</f>
        <v/>
      </c>
      <c r="P295" s="7" t="str">
        <f>[22]ИТОГО!P11</f>
        <v/>
      </c>
      <c r="Q295" s="7" t="str">
        <f>[22]ИТОГО!Q11</f>
        <v/>
      </c>
      <c r="R295" s="7" t="str">
        <f>[22]ИТОГО!R11</f>
        <v/>
      </c>
      <c r="S295" s="7" t="str">
        <f>[22]ИТОГО!S11</f>
        <v/>
      </c>
      <c r="T295" s="7" t="str">
        <f>[22]ИТОГО!T11</f>
        <v/>
      </c>
      <c r="U295" s="7" t="str">
        <f>[22]ИТОГО!U11</f>
        <v/>
      </c>
      <c r="V295" s="7" t="str">
        <f>[22]ИТОГО!V11</f>
        <v/>
      </c>
      <c r="W295" s="1"/>
    </row>
    <row r="296" spans="2:23" ht="16.149999999999999" customHeight="1" thickBot="1">
      <c r="B296" s="106"/>
      <c r="C296" s="111"/>
      <c r="D296" s="101" t="str">
        <f>[22]ИТОГО!D12</f>
        <v>Количество проведенных экзаменов по первоначальным навыкам управления транспортным средством</v>
      </c>
      <c r="E296" s="102"/>
      <c r="F296" s="14">
        <f>[23]ИТОГО!F12</f>
        <v>52</v>
      </c>
      <c r="G296" s="19">
        <f>[23]ИТОГО!G12</f>
        <v>0</v>
      </c>
      <c r="H296" s="4">
        <f>[23]ИТОГО!H12</f>
        <v>0</v>
      </c>
      <c r="I296" s="4">
        <f>[23]ИТОГО!I12</f>
        <v>52</v>
      </c>
      <c r="J296" s="4">
        <f>[22]ИТОГО!J12</f>
        <v>0</v>
      </c>
      <c r="K296" s="4">
        <f>[22]ИТОГО!K12</f>
        <v>0</v>
      </c>
      <c r="L296" s="4">
        <f>[22]ИТОГО!L12</f>
        <v>0</v>
      </c>
      <c r="M296" s="4">
        <f>[22]ИТОГО!M12</f>
        <v>0</v>
      </c>
      <c r="N296" s="4">
        <f>[22]ИТОГО!N12</f>
        <v>0</v>
      </c>
      <c r="O296" s="4">
        <f>[22]ИТОГО!O12</f>
        <v>0</v>
      </c>
      <c r="P296" s="4">
        <f>[22]ИТОГО!P12</f>
        <v>0</v>
      </c>
      <c r="Q296" s="4">
        <f>[22]ИТОГО!Q12</f>
        <v>0</v>
      </c>
      <c r="R296" s="4">
        <f>[22]ИТОГО!R12</f>
        <v>0</v>
      </c>
      <c r="S296" s="4">
        <f>[22]ИТОГО!S12</f>
        <v>0</v>
      </c>
      <c r="T296" s="4">
        <f>[22]ИТОГО!T12</f>
        <v>0</v>
      </c>
      <c r="U296" s="4">
        <f>[22]ИТОГО!U12</f>
        <v>0</v>
      </c>
      <c r="V296" s="4">
        <f>[22]ИТОГО!V12</f>
        <v>0</v>
      </c>
      <c r="W296" s="1"/>
    </row>
    <row r="297" spans="2:23" ht="16.5" thickBot="1">
      <c r="B297" s="106"/>
      <c r="C297" s="111"/>
      <c r="D297" s="108" t="str">
        <f>[22]ИТОГО!D13</f>
        <v>СДАЛ</v>
      </c>
      <c r="E297" s="109"/>
      <c r="F297" s="14">
        <f>[23]ИТОГО!F13</f>
        <v>34</v>
      </c>
      <c r="G297" s="19">
        <f>[23]ИТОГО!G13</f>
        <v>0</v>
      </c>
      <c r="H297" s="4">
        <f>[23]ИТОГО!H13</f>
        <v>0</v>
      </c>
      <c r="I297" s="4">
        <f>[23]ИТОГО!I13</f>
        <v>34</v>
      </c>
      <c r="J297" s="4">
        <f>[22]ИТОГО!J13</f>
        <v>0</v>
      </c>
      <c r="K297" s="4">
        <f>[22]ИТОГО!K13</f>
        <v>0</v>
      </c>
      <c r="L297" s="4">
        <f>[22]ИТОГО!L13</f>
        <v>0</v>
      </c>
      <c r="M297" s="4">
        <f>[22]ИТОГО!M13</f>
        <v>0</v>
      </c>
      <c r="N297" s="4">
        <f>[22]ИТОГО!N13</f>
        <v>0</v>
      </c>
      <c r="O297" s="4">
        <f>[22]ИТОГО!O13</f>
        <v>0</v>
      </c>
      <c r="P297" s="4">
        <f>[22]ИТОГО!P13</f>
        <v>0</v>
      </c>
      <c r="Q297" s="4">
        <f>[22]ИТОГО!Q13</f>
        <v>0</v>
      </c>
      <c r="R297" s="4">
        <f>[22]ИТОГО!R13</f>
        <v>0</v>
      </c>
      <c r="S297" s="4">
        <f>[22]ИТОГО!S13</f>
        <v>0</v>
      </c>
      <c r="T297" s="4">
        <f>[22]ИТОГО!T13</f>
        <v>0</v>
      </c>
      <c r="U297" s="4">
        <f>[22]ИТОГО!U13</f>
        <v>0</v>
      </c>
      <c r="V297" s="4">
        <f>[22]ИТОГО!V13</f>
        <v>0</v>
      </c>
      <c r="W297" s="1"/>
    </row>
    <row r="298" spans="2:23" ht="26.25" thickBot="1">
      <c r="B298" s="106"/>
      <c r="C298" s="111"/>
      <c r="D298" s="6" t="str">
        <f>[22]ИТОГО!D14</f>
        <v>Из них</v>
      </c>
      <c r="E298" s="8" t="str">
        <f>[22]ИТОГО!E14</f>
        <v>сданных с 1 раза (%)</v>
      </c>
      <c r="F298" s="16">
        <f>[23]ИТОГО!F14</f>
        <v>65.384615384615387</v>
      </c>
      <c r="G298" s="7" t="str">
        <f>[23]ИТОГО!G14</f>
        <v/>
      </c>
      <c r="H298" s="7" t="str">
        <f>[23]ИТОГО!H14</f>
        <v/>
      </c>
      <c r="I298" s="7">
        <f>[23]ИТОГО!I14</f>
        <v>65.384615384615387</v>
      </c>
      <c r="J298" s="7" t="str">
        <f>[22]ИТОГО!J14</f>
        <v/>
      </c>
      <c r="K298" s="7" t="str">
        <f>[22]ИТОГО!K14</f>
        <v/>
      </c>
      <c r="L298" s="7" t="str">
        <f>[22]ИТОГО!L14</f>
        <v/>
      </c>
      <c r="M298" s="7" t="str">
        <f>[22]ИТОГО!M14</f>
        <v/>
      </c>
      <c r="N298" s="7" t="str">
        <f>[22]ИТОГО!N14</f>
        <v/>
      </c>
      <c r="O298" s="7" t="str">
        <f>[22]ИТОГО!O14</f>
        <v/>
      </c>
      <c r="P298" s="7" t="str">
        <f>[22]ИТОГО!P14</f>
        <v/>
      </c>
      <c r="Q298" s="7" t="str">
        <f>[22]ИТОГО!Q14</f>
        <v/>
      </c>
      <c r="R298" s="7" t="str">
        <f>[22]ИТОГО!R14</f>
        <v/>
      </c>
      <c r="S298" s="7" t="str">
        <f>[22]ИТОГО!S14</f>
        <v/>
      </c>
      <c r="T298" s="7" t="str">
        <f>[22]ИТОГО!T14</f>
        <v/>
      </c>
      <c r="U298" s="7" t="str">
        <f>[22]ИТОГО!U14</f>
        <v/>
      </c>
      <c r="V298" s="7" t="str">
        <f>[22]ИТОГО!V14</f>
        <v/>
      </c>
      <c r="W298" s="1"/>
    </row>
    <row r="299" spans="2:23" ht="16.149999999999999" customHeight="1" thickBot="1">
      <c r="B299" s="106"/>
      <c r="C299" s="111"/>
      <c r="D299" s="101" t="str">
        <f>[22]ИТОГО!D15</f>
        <v>Количество проведенных экзаменов по управлению транспортным средством в условиях дорожного движения</v>
      </c>
      <c r="E299" s="102"/>
      <c r="F299" s="14">
        <f>[23]ИТОГО!F15</f>
        <v>107</v>
      </c>
      <c r="G299" s="19">
        <f>[23]ИТОГО!G15</f>
        <v>0</v>
      </c>
      <c r="H299" s="4">
        <f>[23]ИТОГО!H15</f>
        <v>0</v>
      </c>
      <c r="I299" s="4">
        <f>[23]ИТОГО!I15</f>
        <v>107</v>
      </c>
      <c r="J299" s="4">
        <f>[22]ИТОГО!J15</f>
        <v>0</v>
      </c>
      <c r="K299" s="4">
        <f>[22]ИТОГО!K15</f>
        <v>0</v>
      </c>
      <c r="L299" s="4">
        <f>[22]ИТОГО!L15</f>
        <v>0</v>
      </c>
      <c r="M299" s="4">
        <f>[22]ИТОГО!M15</f>
        <v>0</v>
      </c>
      <c r="N299" s="4">
        <f>[22]ИТОГО!N15</f>
        <v>0</v>
      </c>
      <c r="O299" s="4">
        <f>[22]ИТОГО!O15</f>
        <v>0</v>
      </c>
      <c r="P299" s="4">
        <f>[22]ИТОГО!P15</f>
        <v>0</v>
      </c>
      <c r="Q299" s="4">
        <f>[22]ИТОГО!Q15</f>
        <v>0</v>
      </c>
      <c r="R299" s="4">
        <f>[22]ИТОГО!R15</f>
        <v>0</v>
      </c>
      <c r="S299" s="4">
        <f>[22]ИТОГО!S15</f>
        <v>0</v>
      </c>
      <c r="T299" s="4">
        <f>[22]ИТОГО!T15</f>
        <v>0</v>
      </c>
      <c r="U299" s="4">
        <f>[22]ИТОГО!U15</f>
        <v>0</v>
      </c>
      <c r="V299" s="4">
        <f>[22]ИТОГО!V15</f>
        <v>0</v>
      </c>
      <c r="W299" s="1"/>
    </row>
    <row r="300" spans="2:23" ht="16.5" thickBot="1">
      <c r="B300" s="106"/>
      <c r="C300" s="111"/>
      <c r="D300" s="108" t="str">
        <f>[22]ИТОГО!D16</f>
        <v>СДАЛ</v>
      </c>
      <c r="E300" s="109"/>
      <c r="F300" s="14">
        <f>[23]ИТОГО!F16</f>
        <v>70</v>
      </c>
      <c r="G300" s="19">
        <f>[23]ИТОГО!G16</f>
        <v>0</v>
      </c>
      <c r="H300" s="4">
        <f>[23]ИТОГО!H16</f>
        <v>0</v>
      </c>
      <c r="I300" s="4">
        <f>[23]ИТОГО!I16</f>
        <v>70</v>
      </c>
      <c r="J300" s="4">
        <f>[22]ИТОГО!J16</f>
        <v>0</v>
      </c>
      <c r="K300" s="4">
        <f>[22]ИТОГО!K16</f>
        <v>0</v>
      </c>
      <c r="L300" s="4">
        <f>[22]ИТОГО!L16</f>
        <v>0</v>
      </c>
      <c r="M300" s="4">
        <f>[22]ИТОГО!M16</f>
        <v>0</v>
      </c>
      <c r="N300" s="4">
        <f>[22]ИТОГО!N16</f>
        <v>0</v>
      </c>
      <c r="O300" s="4">
        <f>[22]ИТОГО!O16</f>
        <v>0</v>
      </c>
      <c r="P300" s="4">
        <f>[22]ИТОГО!P16</f>
        <v>0</v>
      </c>
      <c r="Q300" s="4">
        <f>[22]ИТОГО!Q16</f>
        <v>0</v>
      </c>
      <c r="R300" s="4">
        <f>[22]ИТОГО!R16</f>
        <v>0</v>
      </c>
      <c r="S300" s="4">
        <f>[22]ИТОГО!S16</f>
        <v>0</v>
      </c>
      <c r="T300" s="4">
        <f>[22]ИТОГО!T16</f>
        <v>0</v>
      </c>
      <c r="U300" s="4">
        <f>[22]ИТОГО!U16</f>
        <v>0</v>
      </c>
      <c r="V300" s="4">
        <f>[22]ИТОГО!V16</f>
        <v>0</v>
      </c>
      <c r="W300" s="1"/>
    </row>
    <row r="301" spans="2:23" ht="26.25" thickBot="1">
      <c r="B301" s="107"/>
      <c r="C301" s="112"/>
      <c r="D301" s="6" t="str">
        <f>[22]ИТОГО!D17</f>
        <v>Из них</v>
      </c>
      <c r="E301" s="8" t="str">
        <f>[22]ИТОГО!E17</f>
        <v>сданных с 1 раза (%)</v>
      </c>
      <c r="F301" s="16">
        <f>[23]ИТОГО!F17</f>
        <v>65.420560747663558</v>
      </c>
      <c r="G301" s="7" t="str">
        <f>[23]ИТОГО!G17</f>
        <v/>
      </c>
      <c r="H301" s="7" t="str">
        <f>[23]ИТОГО!H17</f>
        <v/>
      </c>
      <c r="I301" s="7">
        <f>[23]ИТОГО!I17</f>
        <v>65.420560747663558</v>
      </c>
      <c r="J301" s="7" t="str">
        <f>[22]ИТОГО!J17</f>
        <v/>
      </c>
      <c r="K301" s="7" t="str">
        <f>[22]ИТОГО!K17</f>
        <v/>
      </c>
      <c r="L301" s="7" t="str">
        <f>[22]ИТОГО!L17</f>
        <v/>
      </c>
      <c r="M301" s="7" t="str">
        <f>[22]ИТОГО!M17</f>
        <v/>
      </c>
      <c r="N301" s="7" t="str">
        <f>[22]ИТОГО!N17</f>
        <v/>
      </c>
      <c r="O301" s="7" t="str">
        <f>[22]ИТОГО!O17</f>
        <v/>
      </c>
      <c r="P301" s="7" t="str">
        <f>[22]ИТОГО!P17</f>
        <v/>
      </c>
      <c r="Q301" s="7" t="str">
        <f>[22]ИТОГО!Q17</f>
        <v/>
      </c>
      <c r="R301" s="7" t="str">
        <f>[22]ИТОГО!R17</f>
        <v/>
      </c>
      <c r="S301" s="7" t="str">
        <f>[22]ИТОГО!S17</f>
        <v/>
      </c>
      <c r="T301" s="7" t="str">
        <f>[22]ИТОГО!T17</f>
        <v/>
      </c>
      <c r="U301" s="7" t="str">
        <f>[22]ИТОГО!U17</f>
        <v/>
      </c>
      <c r="V301" s="7" t="str">
        <f>[22]ИТОГО!V17</f>
        <v/>
      </c>
      <c r="W301" s="1"/>
    </row>
    <row r="302" spans="2:23" ht="16.899999999999999" customHeight="1" thickBot="1">
      <c r="B302" s="3">
        <f>[22]ИТОГО!B18</f>
        <v>0</v>
      </c>
      <c r="C302" s="4">
        <f>[22]ИТОГО!C18</f>
        <v>0</v>
      </c>
      <c r="D302" s="101">
        <f>[22]ИТОГО!D18</f>
        <v>0</v>
      </c>
      <c r="E302" s="102"/>
      <c r="F302" s="18">
        <f>[23]ИТОГО!F18</f>
        <v>45.454545454545453</v>
      </c>
      <c r="G302" s="9" t="str">
        <f>[23]ИТОГО!G18</f>
        <v/>
      </c>
      <c r="H302" s="9" t="str">
        <f>[23]ИТОГО!H18</f>
        <v/>
      </c>
      <c r="I302" s="9">
        <f>[23]ИТОГО!I18</f>
        <v>45.454545454545453</v>
      </c>
      <c r="J302" s="9" t="str">
        <f>[22]ИТОГО!J18</f>
        <v/>
      </c>
      <c r="K302" s="9" t="str">
        <f>[22]ИТОГО!K18</f>
        <v/>
      </c>
      <c r="L302" s="9" t="str">
        <f>[22]ИТОГО!L18</f>
        <v/>
      </c>
      <c r="M302" s="9" t="str">
        <f>[22]ИТОГО!M18</f>
        <v/>
      </c>
      <c r="N302" s="9" t="str">
        <f>[22]ИТОГО!N18</f>
        <v/>
      </c>
      <c r="O302" s="9" t="str">
        <f>[22]ИТОГО!O18</f>
        <v/>
      </c>
      <c r="P302" s="9" t="str">
        <f>[22]ИТОГО!P18</f>
        <v/>
      </c>
      <c r="Q302" s="9" t="str">
        <f>[22]ИТОГО!Q18</f>
        <v/>
      </c>
      <c r="R302" s="9" t="str">
        <f>[22]ИТОГО!R18</f>
        <v/>
      </c>
      <c r="S302" s="9" t="str">
        <f>[22]ИТОГО!S18</f>
        <v/>
      </c>
      <c r="T302" s="9" t="str">
        <f>[22]ИТОГО!T18</f>
        <v/>
      </c>
      <c r="U302" s="9" t="str">
        <f>[22]ИТОГО!U18</f>
        <v/>
      </c>
      <c r="V302" s="9" t="str">
        <f>[22]ИТОГО!V18</f>
        <v/>
      </c>
      <c r="W302" s="1"/>
    </row>
    <row r="303" spans="2:23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2:23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2:23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10" spans="2:23" ht="14.45" customHeight="1">
      <c r="C310" s="1"/>
      <c r="D310" s="1"/>
      <c r="E310" s="1"/>
      <c r="F310" s="113" t="s">
        <v>31</v>
      </c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1"/>
      <c r="U310" s="1"/>
      <c r="V310" s="1"/>
      <c r="W310" s="1"/>
    </row>
    <row r="311" spans="2:23" ht="14.45" customHeight="1">
      <c r="C311" s="1"/>
      <c r="D311" s="1"/>
      <c r="E311" s="1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1"/>
      <c r="U311" s="1"/>
      <c r="V311" s="1"/>
      <c r="W311" s="1"/>
    </row>
    <row r="312" spans="2:23" ht="14.45" customHeight="1">
      <c r="C312" s="1"/>
      <c r="D312" s="1"/>
      <c r="E312" s="1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1"/>
      <c r="U312" s="1"/>
      <c r="V312" s="1"/>
      <c r="W312" s="1"/>
    </row>
    <row r="313" spans="2:23" ht="15.75" thickBot="1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2:23" ht="21" customHeight="1" thickBot="1">
      <c r="C314" s="103" t="s">
        <v>0</v>
      </c>
      <c r="D314" s="103" t="s">
        <v>1</v>
      </c>
      <c r="E314" s="114" t="s">
        <v>2</v>
      </c>
      <c r="F314" s="115"/>
      <c r="G314" s="118" t="s">
        <v>3</v>
      </c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20"/>
    </row>
    <row r="315" spans="2:23" ht="15" customHeight="1" thickBot="1">
      <c r="C315" s="104"/>
      <c r="D315" s="104"/>
      <c r="E315" s="116"/>
      <c r="F315" s="117"/>
      <c r="G315" s="2" t="s">
        <v>4</v>
      </c>
      <c r="H315" s="2" t="s">
        <v>5</v>
      </c>
      <c r="I315" s="2" t="s">
        <v>6</v>
      </c>
      <c r="J315" s="2" t="s">
        <v>7</v>
      </c>
      <c r="K315" s="2" t="s">
        <v>8</v>
      </c>
      <c r="L315" s="2" t="s">
        <v>9</v>
      </c>
      <c r="M315" s="2" t="s">
        <v>10</v>
      </c>
      <c r="N315" s="2" t="s">
        <v>11</v>
      </c>
      <c r="O315" s="2" t="s">
        <v>12</v>
      </c>
      <c r="P315" s="2" t="s">
        <v>13</v>
      </c>
      <c r="Q315" s="2" t="s">
        <v>14</v>
      </c>
      <c r="R315" s="2" t="s">
        <v>15</v>
      </c>
      <c r="S315" s="2" t="s">
        <v>16</v>
      </c>
      <c r="T315" s="2" t="s">
        <v>17</v>
      </c>
      <c r="U315" s="2" t="s">
        <v>18</v>
      </c>
      <c r="V315" s="2" t="s">
        <v>19</v>
      </c>
      <c r="W315" s="2" t="s">
        <v>20</v>
      </c>
    </row>
    <row r="316" spans="2:23" ht="15.75" thickBot="1">
      <c r="C316" s="3">
        <v>1</v>
      </c>
      <c r="D316" s="4">
        <v>2</v>
      </c>
      <c r="E316" s="108">
        <v>3</v>
      </c>
      <c r="F316" s="109"/>
      <c r="G316" s="4">
        <v>4</v>
      </c>
      <c r="H316" s="4">
        <v>5</v>
      </c>
      <c r="I316" s="4">
        <v>6</v>
      </c>
      <c r="J316" s="4">
        <v>7</v>
      </c>
      <c r="K316" s="4">
        <v>8</v>
      </c>
      <c r="L316" s="4">
        <v>9</v>
      </c>
      <c r="M316" s="4">
        <v>10</v>
      </c>
      <c r="N316" s="4">
        <v>11</v>
      </c>
      <c r="O316" s="4">
        <v>12</v>
      </c>
      <c r="P316" s="4">
        <v>13</v>
      </c>
      <c r="Q316" s="4">
        <v>14</v>
      </c>
      <c r="R316" s="4">
        <v>15</v>
      </c>
      <c r="S316" s="4">
        <v>16</v>
      </c>
      <c r="T316" s="4">
        <v>17</v>
      </c>
      <c r="U316" s="4">
        <v>18</v>
      </c>
      <c r="V316" s="4">
        <v>19</v>
      </c>
      <c r="W316" s="4">
        <v>20</v>
      </c>
    </row>
    <row r="317" spans="2:23" ht="16.149999999999999" customHeight="1" thickBot="1">
      <c r="C317" s="122" t="s">
        <v>32</v>
      </c>
      <c r="D317" s="110" t="s">
        <v>33</v>
      </c>
      <c r="E317" s="101" t="s">
        <v>21</v>
      </c>
      <c r="F317" s="102"/>
      <c r="G317" s="4">
        <v>238</v>
      </c>
      <c r="H317" s="19">
        <v>0</v>
      </c>
      <c r="I317" s="4">
        <v>0</v>
      </c>
      <c r="J317" s="4">
        <v>226</v>
      </c>
      <c r="K317" s="4">
        <v>0</v>
      </c>
      <c r="L317" s="4">
        <v>12</v>
      </c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</row>
    <row r="318" spans="2:23" ht="15.75" thickBot="1">
      <c r="C318" s="123"/>
      <c r="D318" s="111"/>
      <c r="E318" s="108" t="s">
        <v>22</v>
      </c>
      <c r="F318" s="109"/>
      <c r="G318" s="4">
        <v>194</v>
      </c>
      <c r="H318" s="19">
        <v>0</v>
      </c>
      <c r="I318" s="4">
        <v>0</v>
      </c>
      <c r="J318" s="4">
        <v>185</v>
      </c>
      <c r="K318" s="4">
        <v>0</v>
      </c>
      <c r="L318" s="4">
        <v>9</v>
      </c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</row>
    <row r="319" spans="2:23" ht="26.25" thickBot="1">
      <c r="C319" s="123"/>
      <c r="D319" s="111"/>
      <c r="E319" s="6" t="s">
        <v>23</v>
      </c>
      <c r="F319" s="6" t="s">
        <v>24</v>
      </c>
      <c r="G319" s="7">
        <v>81.512605042016801</v>
      </c>
      <c r="H319" s="7" t="s">
        <v>98</v>
      </c>
      <c r="I319" s="7" t="s">
        <v>98</v>
      </c>
      <c r="J319" s="7">
        <v>81.858407079646014</v>
      </c>
      <c r="K319" s="7" t="s">
        <v>98</v>
      </c>
      <c r="L319" s="7">
        <v>75</v>
      </c>
      <c r="M319" s="7" t="str">
        <f t="shared" ref="M319:W319" si="8">IF(M317="","",M318*100/M317)</f>
        <v/>
      </c>
      <c r="N319" s="7" t="str">
        <f t="shared" si="8"/>
        <v/>
      </c>
      <c r="O319" s="7" t="str">
        <f t="shared" si="8"/>
        <v/>
      </c>
      <c r="P319" s="7" t="str">
        <f t="shared" si="8"/>
        <v/>
      </c>
      <c r="Q319" s="7" t="str">
        <f t="shared" si="8"/>
        <v/>
      </c>
      <c r="R319" s="7" t="str">
        <f t="shared" si="8"/>
        <v/>
      </c>
      <c r="S319" s="7" t="str">
        <f t="shared" si="8"/>
        <v/>
      </c>
      <c r="T319" s="7" t="str">
        <f t="shared" si="8"/>
        <v/>
      </c>
      <c r="U319" s="7" t="str">
        <f t="shared" si="8"/>
        <v/>
      </c>
      <c r="V319" s="7" t="str">
        <f t="shared" si="8"/>
        <v/>
      </c>
      <c r="W319" s="7" t="str">
        <f t="shared" si="8"/>
        <v/>
      </c>
    </row>
    <row r="320" spans="2:23" ht="16.149999999999999" customHeight="1" thickBot="1">
      <c r="C320" s="123"/>
      <c r="D320" s="111"/>
      <c r="E320" s="101" t="s">
        <v>25</v>
      </c>
      <c r="F320" s="102"/>
      <c r="G320" s="4">
        <v>80</v>
      </c>
      <c r="H320" s="19">
        <v>0</v>
      </c>
      <c r="I320" s="4">
        <v>0</v>
      </c>
      <c r="J320" s="4">
        <v>77</v>
      </c>
      <c r="K320" s="4">
        <v>0</v>
      </c>
      <c r="L320" s="4">
        <v>3</v>
      </c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</row>
    <row r="321" spans="3:23" ht="15.75" thickBot="1">
      <c r="C321" s="123"/>
      <c r="D321" s="111"/>
      <c r="E321" s="108" t="s">
        <v>22</v>
      </c>
      <c r="F321" s="109"/>
      <c r="G321" s="4">
        <v>67</v>
      </c>
      <c r="H321" s="19">
        <v>0</v>
      </c>
      <c r="I321" s="4">
        <v>0</v>
      </c>
      <c r="J321" s="4">
        <v>65</v>
      </c>
      <c r="K321" s="4">
        <v>0</v>
      </c>
      <c r="L321" s="4">
        <v>2</v>
      </c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</row>
    <row r="322" spans="3:23" ht="26.25" thickBot="1">
      <c r="C322" s="123"/>
      <c r="D322" s="111"/>
      <c r="E322" s="6" t="s">
        <v>23</v>
      </c>
      <c r="F322" s="8" t="s">
        <v>24</v>
      </c>
      <c r="G322" s="7">
        <v>83.75</v>
      </c>
      <c r="H322" s="7" t="s">
        <v>98</v>
      </c>
      <c r="I322" s="7" t="s">
        <v>98</v>
      </c>
      <c r="J322" s="7">
        <v>84.415584415584419</v>
      </c>
      <c r="K322" s="7" t="s">
        <v>98</v>
      </c>
      <c r="L322" s="7">
        <v>66.666666666666671</v>
      </c>
      <c r="M322" s="7" t="str">
        <f t="shared" ref="M322:W322" si="9">IF(M320="","",M321*100/M320)</f>
        <v/>
      </c>
      <c r="N322" s="7" t="str">
        <f t="shared" si="9"/>
        <v/>
      </c>
      <c r="O322" s="7" t="str">
        <f t="shared" si="9"/>
        <v/>
      </c>
      <c r="P322" s="7" t="str">
        <f t="shared" si="9"/>
        <v/>
      </c>
      <c r="Q322" s="7" t="str">
        <f t="shared" si="9"/>
        <v/>
      </c>
      <c r="R322" s="7" t="str">
        <f t="shared" si="9"/>
        <v/>
      </c>
      <c r="S322" s="7" t="str">
        <f t="shared" si="9"/>
        <v/>
      </c>
      <c r="T322" s="7" t="str">
        <f t="shared" si="9"/>
        <v/>
      </c>
      <c r="U322" s="7" t="str">
        <f t="shared" si="9"/>
        <v/>
      </c>
      <c r="V322" s="7" t="str">
        <f t="shared" si="9"/>
        <v/>
      </c>
      <c r="W322" s="7" t="str">
        <f t="shared" si="9"/>
        <v/>
      </c>
    </row>
    <row r="323" spans="3:23" ht="16.149999999999999" customHeight="1" thickBot="1">
      <c r="C323" s="123"/>
      <c r="D323" s="111"/>
      <c r="E323" s="101" t="s">
        <v>26</v>
      </c>
      <c r="F323" s="102"/>
      <c r="G323" s="4">
        <v>181</v>
      </c>
      <c r="H323" s="19">
        <v>0</v>
      </c>
      <c r="I323" s="4">
        <v>0</v>
      </c>
      <c r="J323" s="4">
        <v>173</v>
      </c>
      <c r="K323" s="4">
        <v>0</v>
      </c>
      <c r="L323" s="4">
        <v>8</v>
      </c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</row>
    <row r="324" spans="3:23" ht="15.75" thickBot="1">
      <c r="C324" s="123"/>
      <c r="D324" s="111"/>
      <c r="E324" s="108" t="s">
        <v>22</v>
      </c>
      <c r="F324" s="109"/>
      <c r="G324" s="4">
        <v>102</v>
      </c>
      <c r="H324" s="19">
        <v>0</v>
      </c>
      <c r="I324" s="4">
        <v>0</v>
      </c>
      <c r="J324" s="4">
        <v>95</v>
      </c>
      <c r="K324" s="4">
        <v>0</v>
      </c>
      <c r="L324" s="4">
        <v>7</v>
      </c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</row>
    <row r="325" spans="3:23" ht="26.25" thickBot="1">
      <c r="C325" s="124"/>
      <c r="D325" s="112"/>
      <c r="E325" s="6" t="s">
        <v>23</v>
      </c>
      <c r="F325" s="8" t="s">
        <v>24</v>
      </c>
      <c r="G325" s="7">
        <v>56.353591160220994</v>
      </c>
      <c r="H325" s="7" t="s">
        <v>98</v>
      </c>
      <c r="I325" s="7" t="s">
        <v>98</v>
      </c>
      <c r="J325" s="7">
        <v>54.913294797687861</v>
      </c>
      <c r="K325" s="7" t="s">
        <v>98</v>
      </c>
      <c r="L325" s="7">
        <v>87.5</v>
      </c>
      <c r="M325" s="7" t="str">
        <f t="shared" ref="M325:W325" si="10">IF(M323="","",M324*100/M323)</f>
        <v/>
      </c>
      <c r="N325" s="7" t="str">
        <f t="shared" si="10"/>
        <v/>
      </c>
      <c r="O325" s="7" t="str">
        <f t="shared" si="10"/>
        <v/>
      </c>
      <c r="P325" s="7" t="str">
        <f t="shared" si="10"/>
        <v/>
      </c>
      <c r="Q325" s="7" t="str">
        <f t="shared" si="10"/>
        <v/>
      </c>
      <c r="R325" s="7" t="str">
        <f t="shared" si="10"/>
        <v/>
      </c>
      <c r="S325" s="7" t="str">
        <f t="shared" si="10"/>
        <v/>
      </c>
      <c r="T325" s="7" t="str">
        <f t="shared" si="10"/>
        <v/>
      </c>
      <c r="U325" s="7" t="str">
        <f t="shared" si="10"/>
        <v/>
      </c>
      <c r="V325" s="7" t="str">
        <f t="shared" si="10"/>
        <v/>
      </c>
      <c r="W325" s="7" t="str">
        <f t="shared" si="10"/>
        <v/>
      </c>
    </row>
    <row r="326" spans="3:23" ht="16.899999999999999" customHeight="1" thickBot="1">
      <c r="C326" s="3"/>
      <c r="D326" s="4"/>
      <c r="E326" s="101" t="s">
        <v>34</v>
      </c>
      <c r="F326" s="102"/>
      <c r="G326" s="9">
        <v>42.857142857142854</v>
      </c>
      <c r="H326" s="9" t="s">
        <v>98</v>
      </c>
      <c r="I326" s="9" t="s">
        <v>98</v>
      </c>
      <c r="J326" s="9">
        <v>42.035398230088497</v>
      </c>
      <c r="K326" s="9" t="s">
        <v>98</v>
      </c>
      <c r="L326" s="9">
        <v>58.333333333333336</v>
      </c>
      <c r="M326" s="9"/>
      <c r="N326" s="9">
        <v>60</v>
      </c>
      <c r="O326" s="9"/>
      <c r="P326" s="9"/>
      <c r="Q326" s="9">
        <v>0</v>
      </c>
      <c r="R326" s="9"/>
      <c r="S326" s="9"/>
      <c r="T326" s="9"/>
      <c r="U326" s="9"/>
      <c r="V326" s="9"/>
      <c r="W326" s="9"/>
    </row>
    <row r="327" spans="3:23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3:23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3:23" ht="14.45" customHeight="1">
      <c r="C329" s="1">
        <f>[24]ИТОГО!B2</f>
        <v>0</v>
      </c>
      <c r="D329" s="1">
        <f>[24]ИТОГО!C2</f>
        <v>0</v>
      </c>
      <c r="E329" s="1">
        <f>[24]ИТОГО!D2</f>
        <v>0</v>
      </c>
      <c r="F329" s="113" t="str">
        <f>[24]ИТОГО!E2</f>
        <v>ФОРМУЛА</v>
      </c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1">
        <f>[24]ИТОГО!S2</f>
        <v>0</v>
      </c>
      <c r="U329" s="1">
        <f>[24]ИТОГО!T2</f>
        <v>0</v>
      </c>
      <c r="V329" s="1">
        <f>[24]ИТОГО!U2</f>
        <v>0</v>
      </c>
      <c r="W329" s="1">
        <f>[24]ИТОГО!V2</f>
        <v>0</v>
      </c>
    </row>
    <row r="330" spans="3:23" ht="14.45" customHeight="1">
      <c r="C330" s="1">
        <f>[24]ИТОГО!B3</f>
        <v>0</v>
      </c>
      <c r="D330" s="1">
        <f>[24]ИТОГО!C3</f>
        <v>0</v>
      </c>
      <c r="E330" s="1">
        <f>[24]ИТОГО!D3</f>
        <v>0</v>
      </c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1">
        <f>[24]ИТОГО!S3</f>
        <v>0</v>
      </c>
      <c r="U330" s="1">
        <f>[24]ИТОГО!T3</f>
        <v>0</v>
      </c>
      <c r="V330" s="1">
        <f>[24]ИТОГО!U3</f>
        <v>0</v>
      </c>
      <c r="W330" s="1">
        <f>[24]ИТОГО!V3</f>
        <v>0</v>
      </c>
    </row>
    <row r="331" spans="3:23" ht="14.45" customHeight="1">
      <c r="C331" s="1">
        <f>[24]ИТОГО!B4</f>
        <v>0</v>
      </c>
      <c r="D331" s="1">
        <f>[24]ИТОГО!C4</f>
        <v>0</v>
      </c>
      <c r="E331" s="1">
        <f>[24]ИТОГО!D4</f>
        <v>0</v>
      </c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1">
        <f>[24]ИТОГО!S4</f>
        <v>0</v>
      </c>
      <c r="U331" s="1">
        <f>[24]ИТОГО!T4</f>
        <v>0</v>
      </c>
      <c r="V331" s="1">
        <f>[24]ИТОГО!U4</f>
        <v>0</v>
      </c>
      <c r="W331" s="1">
        <f>[24]ИТОГО!V4</f>
        <v>0</v>
      </c>
    </row>
    <row r="332" spans="3:23" ht="15.75" thickBot="1">
      <c r="C332" s="1">
        <f>[24]ИТОГО!B5</f>
        <v>0</v>
      </c>
      <c r="D332" s="1">
        <f>[24]ИТОГО!C5</f>
        <v>0</v>
      </c>
      <c r="E332" s="1">
        <f>[24]ИТОГО!D5</f>
        <v>0</v>
      </c>
      <c r="F332" s="1">
        <f>[24]ИТОГО!E5</f>
        <v>0</v>
      </c>
      <c r="G332" s="1">
        <f>[24]ИТОГО!F5</f>
        <v>0</v>
      </c>
      <c r="H332" s="1">
        <f>[24]ИТОГО!G5</f>
        <v>0</v>
      </c>
      <c r="I332" s="1">
        <f>[24]ИТОГО!H5</f>
        <v>0</v>
      </c>
      <c r="J332" s="1">
        <f>[24]ИТОГО!I5</f>
        <v>0</v>
      </c>
      <c r="K332" s="1">
        <f>[24]ИТОГО!J5</f>
        <v>0</v>
      </c>
      <c r="L332" s="1">
        <f>[24]ИТОГО!K5</f>
        <v>0</v>
      </c>
      <c r="M332" s="1">
        <f>[24]ИТОГО!L5</f>
        <v>0</v>
      </c>
      <c r="N332" s="1">
        <f>[24]ИТОГО!M5</f>
        <v>0</v>
      </c>
      <c r="O332" s="1">
        <f>[24]ИТОГО!N5</f>
        <v>0</v>
      </c>
      <c r="P332" s="1">
        <f>[24]ИТОГО!O5</f>
        <v>0</v>
      </c>
      <c r="Q332" s="1">
        <f>[24]ИТОГО!P5</f>
        <v>0</v>
      </c>
      <c r="R332" s="1">
        <f>[24]ИТОГО!Q5</f>
        <v>0</v>
      </c>
      <c r="S332" s="1">
        <f>[24]ИТОГО!R5</f>
        <v>0</v>
      </c>
      <c r="T332" s="1">
        <f>[24]ИТОГО!S5</f>
        <v>0</v>
      </c>
      <c r="U332" s="1">
        <f>[24]ИТОГО!T5</f>
        <v>0</v>
      </c>
      <c r="V332" s="1">
        <f>[24]ИТОГО!U5</f>
        <v>0</v>
      </c>
      <c r="W332" s="1">
        <f>[24]ИТОГО!V5</f>
        <v>0</v>
      </c>
    </row>
    <row r="333" spans="3:23" ht="21" customHeight="1" thickBot="1">
      <c r="C333" s="103" t="str">
        <f>[24]ИТОГО!B6</f>
        <v>Дата</v>
      </c>
      <c r="D333" s="103" t="str">
        <f>[24]ИТОГО!C6</f>
        <v>Наименование организации, осуществляющей образовательную деятельность, адрес местонахождения</v>
      </c>
      <c r="E333" s="114" t="str">
        <f>[24]ИТОГО!D6</f>
        <v>Наименование экзаменов на право управления транспортными средствами</v>
      </c>
      <c r="F333" s="115"/>
      <c r="G333" s="118" t="str">
        <f>[24]ИТОГО!F6</f>
        <v>Количество проведенных экзаменов на право управления транспортными средствами соответствующих категорий и подкатегорий транспортных средств</v>
      </c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20"/>
    </row>
    <row r="334" spans="3:23" ht="15" customHeight="1" thickBot="1">
      <c r="C334" s="104"/>
      <c r="D334" s="104"/>
      <c r="E334" s="116"/>
      <c r="F334" s="117"/>
      <c r="G334" s="2" t="str">
        <f>[24]ИТОГО!F7</f>
        <v>Всего</v>
      </c>
      <c r="H334" s="2" t="str">
        <f>[24]ИТОГО!G7</f>
        <v>А</v>
      </c>
      <c r="I334" s="2" t="str">
        <f>[24]ИТОГО!H7</f>
        <v>А1</v>
      </c>
      <c r="J334" s="2" t="str">
        <f>[24]ИТОГО!I7</f>
        <v>В</v>
      </c>
      <c r="K334" s="2" t="str">
        <f>[24]ИТОГО!J7</f>
        <v>В1</v>
      </c>
      <c r="L334" s="2" t="str">
        <f>[24]ИТОГО!K7</f>
        <v>С</v>
      </c>
      <c r="M334" s="2" t="str">
        <f>[24]ИТОГО!L7</f>
        <v>С1</v>
      </c>
      <c r="N334" s="2" t="str">
        <f>[24]ИТОГО!M7</f>
        <v>D</v>
      </c>
      <c r="O334" s="2" t="str">
        <f>[24]ИТОГО!N7</f>
        <v>D1</v>
      </c>
      <c r="P334" s="2" t="str">
        <f>[24]ИТОГО!O7</f>
        <v>BE</v>
      </c>
      <c r="Q334" s="2" t="str">
        <f>[24]ИТОГО!P7</f>
        <v>СЕ</v>
      </c>
      <c r="R334" s="2" t="str">
        <f>[24]ИТОГО!Q7</f>
        <v>С1Е</v>
      </c>
      <c r="S334" s="2" t="str">
        <f>[24]ИТОГО!R7</f>
        <v>DE</v>
      </c>
      <c r="T334" s="2" t="str">
        <f>[24]ИТОГО!S7</f>
        <v>D1E</v>
      </c>
      <c r="U334" s="2" t="str">
        <f>[24]ИТОГО!T7</f>
        <v>Tm</v>
      </c>
      <c r="V334" s="2" t="str">
        <f>[24]ИТОГО!U7</f>
        <v>Tb</v>
      </c>
      <c r="W334" s="2" t="str">
        <f>[24]ИТОГО!V7</f>
        <v>М</v>
      </c>
    </row>
    <row r="335" spans="3:23" ht="15.75" thickBot="1">
      <c r="C335" s="3">
        <f>[24]ИТОГО!B8</f>
        <v>1</v>
      </c>
      <c r="D335" s="4">
        <f>[24]ИТОГО!C8</f>
        <v>2</v>
      </c>
      <c r="E335" s="108">
        <f>[24]ИТОГО!D8</f>
        <v>3</v>
      </c>
      <c r="F335" s="109"/>
      <c r="G335" s="4">
        <f>[24]ИТОГО!F8</f>
        <v>4</v>
      </c>
      <c r="H335" s="4">
        <f>[24]ИТОГО!G8</f>
        <v>5</v>
      </c>
      <c r="I335" s="4">
        <f>[24]ИТОГО!H8</f>
        <v>6</v>
      </c>
      <c r="J335" s="4">
        <f>[24]ИТОГО!I8</f>
        <v>7</v>
      </c>
      <c r="K335" s="4">
        <f>[24]ИТОГО!J8</f>
        <v>8</v>
      </c>
      <c r="L335" s="4">
        <f>[24]ИТОГО!K8</f>
        <v>9</v>
      </c>
      <c r="M335" s="4">
        <f>[24]ИТОГО!L8</f>
        <v>10</v>
      </c>
      <c r="N335" s="4">
        <f>[24]ИТОГО!M8</f>
        <v>11</v>
      </c>
      <c r="O335" s="4">
        <f>[24]ИТОГО!N8</f>
        <v>12</v>
      </c>
      <c r="P335" s="4">
        <f>[24]ИТОГО!O8</f>
        <v>13</v>
      </c>
      <c r="Q335" s="4">
        <f>[24]ИТОГО!P8</f>
        <v>14</v>
      </c>
      <c r="R335" s="4">
        <f>[24]ИТОГО!Q8</f>
        <v>15</v>
      </c>
      <c r="S335" s="4">
        <f>[24]ИТОГО!R8</f>
        <v>16</v>
      </c>
      <c r="T335" s="4">
        <f>[24]ИТОГО!S8</f>
        <v>17</v>
      </c>
      <c r="U335" s="4">
        <f>[24]ИТОГО!T8</f>
        <v>18</v>
      </c>
      <c r="V335" s="4">
        <f>[24]ИТОГО!U8</f>
        <v>19</v>
      </c>
      <c r="W335" s="4">
        <f>[24]ИТОГО!V8</f>
        <v>20</v>
      </c>
    </row>
    <row r="336" spans="3:23" ht="16.149999999999999" customHeight="1" thickBot="1">
      <c r="C336" s="122" t="str">
        <f>[24]ИТОГО!B9</f>
        <v>ИТОГО ЗА ГОД</v>
      </c>
      <c r="D336" s="110" t="str">
        <f>[24]ИТОГО!C9</f>
        <v>УЦ "Формула"</v>
      </c>
      <c r="E336" s="101" t="str">
        <f>[24]ИТОГО!D9</f>
        <v>Количество проведенных теоретических экзаменов</v>
      </c>
      <c r="F336" s="102"/>
      <c r="G336" s="58">
        <v>414</v>
      </c>
      <c r="H336" s="51">
        <v>50</v>
      </c>
      <c r="I336" s="51">
        <v>0</v>
      </c>
      <c r="J336" s="51">
        <v>364</v>
      </c>
      <c r="K336" s="4">
        <f>[24]ИТОГО!J9</f>
        <v>0</v>
      </c>
      <c r="L336" s="4">
        <f>[24]ИТОГО!K9</f>
        <v>0</v>
      </c>
      <c r="M336" s="4">
        <f>[24]ИТОГО!L9</f>
        <v>0</v>
      </c>
      <c r="N336" s="4">
        <f>[24]ИТОГО!M9</f>
        <v>0</v>
      </c>
      <c r="O336" s="4">
        <f>[24]ИТОГО!N9</f>
        <v>0</v>
      </c>
      <c r="P336" s="4">
        <f>[24]ИТОГО!O9</f>
        <v>0</v>
      </c>
      <c r="Q336" s="4">
        <f>[24]ИТОГО!P9</f>
        <v>0</v>
      </c>
      <c r="R336" s="4">
        <f>[24]ИТОГО!Q9</f>
        <v>0</v>
      </c>
      <c r="S336" s="4">
        <f>[24]ИТОГО!R9</f>
        <v>0</v>
      </c>
      <c r="T336" s="4">
        <f>[24]ИТОГО!S9</f>
        <v>0</v>
      </c>
      <c r="U336" s="4">
        <f>[24]ИТОГО!T9</f>
        <v>0</v>
      </c>
      <c r="V336" s="4">
        <f>[24]ИТОГО!U9</f>
        <v>0</v>
      </c>
      <c r="W336" s="4">
        <f>[24]ИТОГО!V9</f>
        <v>0</v>
      </c>
    </row>
    <row r="337" spans="3:23" ht="16.5" thickBot="1">
      <c r="C337" s="123"/>
      <c r="D337" s="111"/>
      <c r="E337" s="108" t="str">
        <f>[24]ИТОГО!D10</f>
        <v>СДАЛ</v>
      </c>
      <c r="F337" s="109"/>
      <c r="G337" s="58">
        <v>370</v>
      </c>
      <c r="H337" s="51">
        <v>46</v>
      </c>
      <c r="I337" s="51">
        <v>0</v>
      </c>
      <c r="J337" s="51">
        <v>324</v>
      </c>
      <c r="K337" s="4">
        <f>[24]ИТОГО!J10</f>
        <v>0</v>
      </c>
      <c r="L337" s="4">
        <f>[24]ИТОГО!K10</f>
        <v>0</v>
      </c>
      <c r="M337" s="4">
        <f>[24]ИТОГО!L10</f>
        <v>0</v>
      </c>
      <c r="N337" s="4">
        <f>[24]ИТОГО!M10</f>
        <v>0</v>
      </c>
      <c r="O337" s="4">
        <f>[24]ИТОГО!N10</f>
        <v>0</v>
      </c>
      <c r="P337" s="4">
        <f>[24]ИТОГО!O10</f>
        <v>0</v>
      </c>
      <c r="Q337" s="4">
        <f>[24]ИТОГО!P10</f>
        <v>0</v>
      </c>
      <c r="R337" s="4">
        <f>[24]ИТОГО!Q10</f>
        <v>0</v>
      </c>
      <c r="S337" s="4">
        <f>[24]ИТОГО!R10</f>
        <v>0</v>
      </c>
      <c r="T337" s="4">
        <f>[24]ИТОГО!S10</f>
        <v>0</v>
      </c>
      <c r="U337" s="4">
        <f>[24]ИТОГО!T10</f>
        <v>0</v>
      </c>
      <c r="V337" s="4">
        <f>[24]ИТОГО!U10</f>
        <v>0</v>
      </c>
      <c r="W337" s="4">
        <f>[24]ИТОГО!V10</f>
        <v>0</v>
      </c>
    </row>
    <row r="338" spans="3:23" ht="26.25" thickBot="1">
      <c r="C338" s="123"/>
      <c r="D338" s="111"/>
      <c r="E338" s="6" t="str">
        <f>[24]ИТОГО!D11</f>
        <v>Из них</v>
      </c>
      <c r="F338" s="6" t="str">
        <f>[24]ИТОГО!E11</f>
        <v>сданных с 1 раза (%)</v>
      </c>
      <c r="G338" s="57">
        <v>89.371980676328505</v>
      </c>
      <c r="H338" s="57">
        <v>92</v>
      </c>
      <c r="I338" s="57" t="s">
        <v>98</v>
      </c>
      <c r="J338" s="57">
        <v>89.010989010989007</v>
      </c>
      <c r="K338" s="7" t="str">
        <f>[24]ИТОГО!J11</f>
        <v/>
      </c>
      <c r="L338" s="7" t="str">
        <f>[24]ИТОГО!K11</f>
        <v/>
      </c>
      <c r="M338" s="7" t="str">
        <f>[24]ИТОГО!L11</f>
        <v/>
      </c>
      <c r="N338" s="7" t="str">
        <f>[24]ИТОГО!M11</f>
        <v/>
      </c>
      <c r="O338" s="7" t="str">
        <f>[24]ИТОГО!N11</f>
        <v/>
      </c>
      <c r="P338" s="7" t="str">
        <f>[24]ИТОГО!O11</f>
        <v/>
      </c>
      <c r="Q338" s="7" t="str">
        <f>[24]ИТОГО!P11</f>
        <v/>
      </c>
      <c r="R338" s="7" t="str">
        <f>[24]ИТОГО!Q11</f>
        <v/>
      </c>
      <c r="S338" s="7" t="str">
        <f>[24]ИТОГО!R11</f>
        <v/>
      </c>
      <c r="T338" s="7" t="str">
        <f>[24]ИТОГО!S11</f>
        <v/>
      </c>
      <c r="U338" s="7" t="str">
        <f>[24]ИТОГО!T11</f>
        <v/>
      </c>
      <c r="V338" s="7" t="str">
        <f>[24]ИТОГО!U11</f>
        <v/>
      </c>
      <c r="W338" s="7" t="str">
        <f>[24]ИТОГО!V11</f>
        <v/>
      </c>
    </row>
    <row r="339" spans="3:23" ht="16.149999999999999" customHeight="1" thickBot="1">
      <c r="C339" s="123"/>
      <c r="D339" s="111"/>
      <c r="E339" s="101" t="str">
        <f>[24]ИТОГО!D12</f>
        <v>Количество проведенных экзаменов по первоначальным навыкам управления транспортным средством</v>
      </c>
      <c r="F339" s="102"/>
      <c r="G339" s="58">
        <v>152</v>
      </c>
      <c r="H339" s="51">
        <v>17</v>
      </c>
      <c r="I339" s="51">
        <v>0</v>
      </c>
      <c r="J339" s="51">
        <v>135</v>
      </c>
      <c r="K339" s="4">
        <f>[24]ИТОГО!J12</f>
        <v>0</v>
      </c>
      <c r="L339" s="4">
        <f>[24]ИТОГО!K12</f>
        <v>0</v>
      </c>
      <c r="M339" s="4">
        <f>[24]ИТОГО!L12</f>
        <v>0</v>
      </c>
      <c r="N339" s="4">
        <f>[24]ИТОГО!M12</f>
        <v>0</v>
      </c>
      <c r="O339" s="4">
        <f>[24]ИТОГО!N12</f>
        <v>0</v>
      </c>
      <c r="P339" s="4">
        <f>[24]ИТОГО!O12</f>
        <v>0</v>
      </c>
      <c r="Q339" s="4">
        <f>[24]ИТОГО!P12</f>
        <v>0</v>
      </c>
      <c r="R339" s="4">
        <f>[24]ИТОГО!Q12</f>
        <v>0</v>
      </c>
      <c r="S339" s="4">
        <f>[24]ИТОГО!R12</f>
        <v>0</v>
      </c>
      <c r="T339" s="4">
        <f>[24]ИТОГО!S12</f>
        <v>0</v>
      </c>
      <c r="U339" s="4">
        <f>[24]ИТОГО!T12</f>
        <v>0</v>
      </c>
      <c r="V339" s="4">
        <f>[24]ИТОГО!U12</f>
        <v>0</v>
      </c>
      <c r="W339" s="4">
        <f>[24]ИТОГО!V12</f>
        <v>0</v>
      </c>
    </row>
    <row r="340" spans="3:23" ht="16.5" thickBot="1">
      <c r="C340" s="123"/>
      <c r="D340" s="111"/>
      <c r="E340" s="108" t="str">
        <f>[24]ИТОГО!D13</f>
        <v>СДАЛ</v>
      </c>
      <c r="F340" s="109"/>
      <c r="G340" s="58">
        <v>121</v>
      </c>
      <c r="H340" s="51">
        <v>16</v>
      </c>
      <c r="I340" s="51">
        <v>0</v>
      </c>
      <c r="J340" s="51">
        <v>105</v>
      </c>
      <c r="K340" s="4">
        <f>[24]ИТОГО!J13</f>
        <v>0</v>
      </c>
      <c r="L340" s="4">
        <f>[24]ИТОГО!K13</f>
        <v>0</v>
      </c>
      <c r="M340" s="4">
        <f>[24]ИТОГО!L13</f>
        <v>0</v>
      </c>
      <c r="N340" s="4">
        <f>[24]ИТОГО!M13</f>
        <v>0</v>
      </c>
      <c r="O340" s="4">
        <f>[24]ИТОГО!N13</f>
        <v>0</v>
      </c>
      <c r="P340" s="4">
        <f>[24]ИТОГО!O13</f>
        <v>0</v>
      </c>
      <c r="Q340" s="4">
        <f>[24]ИТОГО!P13</f>
        <v>0</v>
      </c>
      <c r="R340" s="4">
        <f>[24]ИТОГО!Q13</f>
        <v>0</v>
      </c>
      <c r="S340" s="4">
        <f>[24]ИТОГО!R13</f>
        <v>0</v>
      </c>
      <c r="T340" s="4">
        <f>[24]ИТОГО!S13</f>
        <v>0</v>
      </c>
      <c r="U340" s="4">
        <f>[24]ИТОГО!T13</f>
        <v>0</v>
      </c>
      <c r="V340" s="4">
        <f>[24]ИТОГО!U13</f>
        <v>0</v>
      </c>
      <c r="W340" s="4">
        <f>[24]ИТОГО!V13</f>
        <v>0</v>
      </c>
    </row>
    <row r="341" spans="3:23" ht="26.25" thickBot="1">
      <c r="C341" s="123"/>
      <c r="D341" s="111"/>
      <c r="E341" s="6" t="str">
        <f>[24]ИТОГО!D14</f>
        <v>Из них</v>
      </c>
      <c r="F341" s="31" t="str">
        <f>[24]ИТОГО!E14</f>
        <v>сданных с 1 раза (%)</v>
      </c>
      <c r="G341" s="57">
        <v>79.60526315789474</v>
      </c>
      <c r="H341" s="57">
        <v>94.117647058823536</v>
      </c>
      <c r="I341" s="57" t="s">
        <v>98</v>
      </c>
      <c r="J341" s="57">
        <v>77.777777777777771</v>
      </c>
      <c r="K341" s="7" t="str">
        <f>[24]ИТОГО!J14</f>
        <v/>
      </c>
      <c r="L341" s="7" t="str">
        <f>[24]ИТОГО!K14</f>
        <v/>
      </c>
      <c r="M341" s="7" t="str">
        <f>[24]ИТОГО!L14</f>
        <v/>
      </c>
      <c r="N341" s="7" t="str">
        <f>[24]ИТОГО!M14</f>
        <v/>
      </c>
      <c r="O341" s="7" t="str">
        <f>[24]ИТОГО!N14</f>
        <v/>
      </c>
      <c r="P341" s="7" t="str">
        <f>[24]ИТОГО!O14</f>
        <v/>
      </c>
      <c r="Q341" s="7" t="str">
        <f>[24]ИТОГО!P14</f>
        <v/>
      </c>
      <c r="R341" s="7" t="str">
        <f>[24]ИТОГО!Q14</f>
        <v/>
      </c>
      <c r="S341" s="7" t="str">
        <f>[24]ИТОГО!R14</f>
        <v/>
      </c>
      <c r="T341" s="7" t="str">
        <f>[24]ИТОГО!S14</f>
        <v/>
      </c>
      <c r="U341" s="7" t="str">
        <f>[24]ИТОГО!T14</f>
        <v/>
      </c>
      <c r="V341" s="7" t="str">
        <f>[24]ИТОГО!U14</f>
        <v/>
      </c>
      <c r="W341" s="7" t="str">
        <f>[24]ИТОГО!V14</f>
        <v/>
      </c>
    </row>
    <row r="342" spans="3:23" ht="16.149999999999999" customHeight="1" thickBot="1">
      <c r="C342" s="123"/>
      <c r="D342" s="111"/>
      <c r="E342" s="101" t="str">
        <f>[24]ИТОГО!D15</f>
        <v>Количество проведенных экзаменов по управлению транспортным средством в условиях дорожного движения</v>
      </c>
      <c r="F342" s="102"/>
      <c r="G342" s="58">
        <v>323</v>
      </c>
      <c r="H342" s="51">
        <v>29</v>
      </c>
      <c r="I342" s="51">
        <v>0</v>
      </c>
      <c r="J342" s="51">
        <v>294</v>
      </c>
      <c r="K342" s="4">
        <f>[24]ИТОГО!J15</f>
        <v>0</v>
      </c>
      <c r="L342" s="4">
        <f>[24]ИТОГО!K15</f>
        <v>0</v>
      </c>
      <c r="M342" s="4">
        <f>[24]ИТОГО!L15</f>
        <v>0</v>
      </c>
      <c r="N342" s="4">
        <f>[24]ИТОГО!M15</f>
        <v>0</v>
      </c>
      <c r="O342" s="4">
        <f>[24]ИТОГО!N15</f>
        <v>0</v>
      </c>
      <c r="P342" s="4">
        <f>[24]ИТОГО!O15</f>
        <v>0</v>
      </c>
      <c r="Q342" s="4">
        <f>[24]ИТОГО!P15</f>
        <v>0</v>
      </c>
      <c r="R342" s="4">
        <f>[24]ИТОГО!Q15</f>
        <v>0</v>
      </c>
      <c r="S342" s="4">
        <f>[24]ИТОГО!R15</f>
        <v>0</v>
      </c>
      <c r="T342" s="4">
        <f>[24]ИТОГО!S15</f>
        <v>0</v>
      </c>
      <c r="U342" s="4">
        <f>[24]ИТОГО!T15</f>
        <v>0</v>
      </c>
      <c r="V342" s="4">
        <f>[24]ИТОГО!U15</f>
        <v>0</v>
      </c>
      <c r="W342" s="4">
        <f>[24]ИТОГО!V15</f>
        <v>0</v>
      </c>
    </row>
    <row r="343" spans="3:23" ht="16.5" thickBot="1">
      <c r="C343" s="123"/>
      <c r="D343" s="111"/>
      <c r="E343" s="108" t="str">
        <f>[24]ИТОГО!D16</f>
        <v>СДАЛ</v>
      </c>
      <c r="F343" s="109"/>
      <c r="G343" s="58">
        <v>192</v>
      </c>
      <c r="H343" s="51">
        <v>25</v>
      </c>
      <c r="I343" s="51">
        <v>0</v>
      </c>
      <c r="J343" s="51">
        <v>167</v>
      </c>
      <c r="K343" s="4">
        <f>[24]ИТОГО!J16</f>
        <v>0</v>
      </c>
      <c r="L343" s="4">
        <f>[24]ИТОГО!K16</f>
        <v>0</v>
      </c>
      <c r="M343" s="4">
        <f>[24]ИТОГО!L16</f>
        <v>0</v>
      </c>
      <c r="N343" s="4">
        <f>[24]ИТОГО!M16</f>
        <v>0</v>
      </c>
      <c r="O343" s="4">
        <f>[24]ИТОГО!N16</f>
        <v>0</v>
      </c>
      <c r="P343" s="4">
        <f>[24]ИТОГО!O16</f>
        <v>0</v>
      </c>
      <c r="Q343" s="4">
        <f>[24]ИТОГО!P16</f>
        <v>0</v>
      </c>
      <c r="R343" s="4">
        <f>[24]ИТОГО!Q16</f>
        <v>0</v>
      </c>
      <c r="S343" s="4">
        <f>[24]ИТОГО!R16</f>
        <v>0</v>
      </c>
      <c r="T343" s="4">
        <f>[24]ИТОГО!S16</f>
        <v>0</v>
      </c>
      <c r="U343" s="4">
        <f>[24]ИТОГО!T16</f>
        <v>0</v>
      </c>
      <c r="V343" s="4">
        <f>[24]ИТОГО!U16</f>
        <v>0</v>
      </c>
      <c r="W343" s="4">
        <f>[24]ИТОГО!V16</f>
        <v>0</v>
      </c>
    </row>
    <row r="344" spans="3:23" ht="26.25" thickBot="1">
      <c r="C344" s="124"/>
      <c r="D344" s="112"/>
      <c r="E344" s="6" t="str">
        <f>[24]ИТОГО!D17</f>
        <v>Из них</v>
      </c>
      <c r="F344" s="31" t="str">
        <f>[24]ИТОГО!E17</f>
        <v>сданных с 1 раза (%)</v>
      </c>
      <c r="G344" s="57">
        <v>59.442724458204331</v>
      </c>
      <c r="H344" s="57">
        <v>86.206896551724142</v>
      </c>
      <c r="I344" s="57" t="s">
        <v>98</v>
      </c>
      <c r="J344" s="57">
        <v>56.802721088435376</v>
      </c>
      <c r="K344" s="7" t="str">
        <f>[24]ИТОГО!J17</f>
        <v/>
      </c>
      <c r="L344" s="7" t="str">
        <f>[24]ИТОГО!K17</f>
        <v/>
      </c>
      <c r="M344" s="7" t="str">
        <f>[24]ИТОГО!L17</f>
        <v/>
      </c>
      <c r="N344" s="7" t="str">
        <f>[24]ИТОГО!M17</f>
        <v/>
      </c>
      <c r="O344" s="7" t="str">
        <f>[24]ИТОГО!N17</f>
        <v/>
      </c>
      <c r="P344" s="7" t="str">
        <f>[24]ИТОГО!O17</f>
        <v/>
      </c>
      <c r="Q344" s="7" t="str">
        <f>[24]ИТОГО!P17</f>
        <v/>
      </c>
      <c r="R344" s="7" t="str">
        <f>[24]ИТОГО!Q17</f>
        <v/>
      </c>
      <c r="S344" s="7" t="str">
        <f>[24]ИТОГО!R17</f>
        <v/>
      </c>
      <c r="T344" s="7" t="str">
        <f>[24]ИТОГО!S17</f>
        <v/>
      </c>
      <c r="U344" s="7" t="str">
        <f>[24]ИТОГО!T17</f>
        <v/>
      </c>
      <c r="V344" s="7" t="str">
        <f>[24]ИТОГО!U17</f>
        <v/>
      </c>
      <c r="W344" s="7" t="str">
        <f>[24]ИТОГО!V17</f>
        <v/>
      </c>
    </row>
    <row r="345" spans="3:23" ht="16.899999999999999" customHeight="1" thickBot="1">
      <c r="C345" s="3">
        <f>[24]ИТОГО!B18</f>
        <v>0</v>
      </c>
      <c r="D345" s="4">
        <f>[24]ИТОГО!C18</f>
        <v>0</v>
      </c>
      <c r="E345" s="101">
        <f>[24]ИТОГО!D18</f>
        <v>0</v>
      </c>
      <c r="F345" s="102"/>
      <c r="G345" s="59">
        <v>46.376811594202898</v>
      </c>
      <c r="H345" s="59">
        <v>50</v>
      </c>
      <c r="I345" s="59" t="s">
        <v>98</v>
      </c>
      <c r="J345" s="59">
        <v>45.879120879120876</v>
      </c>
      <c r="K345" s="9" t="str">
        <f>[24]ИТОГО!J18</f>
        <v/>
      </c>
      <c r="L345" s="9" t="str">
        <f>[24]ИТОГО!K18</f>
        <v/>
      </c>
      <c r="M345" s="9" t="str">
        <f>[24]ИТОГО!L18</f>
        <v/>
      </c>
      <c r="N345" s="9" t="str">
        <f>[24]ИТОГО!M18</f>
        <v/>
      </c>
      <c r="O345" s="9" t="str">
        <f>[24]ИТОГО!N18</f>
        <v/>
      </c>
      <c r="P345" s="9" t="str">
        <f>[24]ИТОГО!O18</f>
        <v/>
      </c>
      <c r="Q345" s="9" t="str">
        <f>[24]ИТОГО!P18</f>
        <v/>
      </c>
      <c r="R345" s="9" t="str">
        <f>[24]ИТОГО!Q18</f>
        <v/>
      </c>
      <c r="S345" s="9" t="str">
        <f>[24]ИТОГО!R18</f>
        <v/>
      </c>
      <c r="T345" s="9" t="str">
        <f>[24]ИТОГО!S18</f>
        <v/>
      </c>
      <c r="U345" s="9" t="str">
        <f>[24]ИТОГО!T18</f>
        <v/>
      </c>
      <c r="V345" s="9" t="str">
        <f>[24]ИТОГО!U18</f>
        <v/>
      </c>
      <c r="W345" s="9" t="str">
        <f>[24]ИТОГО!V18</f>
        <v/>
      </c>
    </row>
    <row r="346" spans="3:23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3:23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3:23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3:23" ht="14.45" customHeight="1">
      <c r="C349" s="1"/>
      <c r="D349" s="1"/>
      <c r="E349" s="1"/>
      <c r="F349" s="113" t="s">
        <v>35</v>
      </c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  <c r="T349" s="1"/>
      <c r="U349" s="1"/>
      <c r="V349" s="1"/>
      <c r="W349" s="1"/>
    </row>
    <row r="350" spans="3:23" ht="14.45" customHeight="1">
      <c r="C350" s="1"/>
      <c r="D350" s="1"/>
      <c r="E350" s="1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  <c r="T350" s="1"/>
      <c r="U350" s="1"/>
      <c r="V350" s="1"/>
      <c r="W350" s="1"/>
    </row>
    <row r="351" spans="3:23" ht="14.45" customHeight="1">
      <c r="C351" s="1"/>
      <c r="D351" s="1"/>
      <c r="E351" s="1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  <c r="T351" s="1"/>
      <c r="U351" s="1"/>
      <c r="V351" s="1"/>
      <c r="W351" s="1"/>
    </row>
    <row r="352" spans="3:23" ht="15.75" thickBot="1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3:23" ht="21" customHeight="1" thickBot="1">
      <c r="C353" s="103" t="s">
        <v>0</v>
      </c>
      <c r="D353" s="103" t="s">
        <v>1</v>
      </c>
      <c r="E353" s="114" t="s">
        <v>2</v>
      </c>
      <c r="F353" s="115"/>
      <c r="G353" s="118" t="s">
        <v>3</v>
      </c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20"/>
    </row>
    <row r="354" spans="3:23" ht="15" customHeight="1" thickBot="1">
      <c r="C354" s="104"/>
      <c r="D354" s="104"/>
      <c r="E354" s="116"/>
      <c r="F354" s="117"/>
      <c r="G354" s="2" t="s">
        <v>4</v>
      </c>
      <c r="H354" s="2" t="s">
        <v>5</v>
      </c>
      <c r="I354" s="2" t="s">
        <v>6</v>
      </c>
      <c r="J354" s="2" t="s">
        <v>7</v>
      </c>
      <c r="K354" s="2" t="s">
        <v>8</v>
      </c>
      <c r="L354" s="2" t="s">
        <v>9</v>
      </c>
      <c r="M354" s="2" t="s">
        <v>10</v>
      </c>
      <c r="N354" s="2" t="s">
        <v>11</v>
      </c>
      <c r="O354" s="2" t="s">
        <v>12</v>
      </c>
      <c r="P354" s="2" t="s">
        <v>13</v>
      </c>
      <c r="Q354" s="2" t="s">
        <v>14</v>
      </c>
      <c r="R354" s="2" t="s">
        <v>15</v>
      </c>
      <c r="S354" s="2" t="s">
        <v>16</v>
      </c>
      <c r="T354" s="2" t="s">
        <v>17</v>
      </c>
      <c r="U354" s="2" t="s">
        <v>18</v>
      </c>
      <c r="V354" s="2" t="s">
        <v>19</v>
      </c>
      <c r="W354" s="2" t="s">
        <v>20</v>
      </c>
    </row>
    <row r="355" spans="3:23" ht="15.75" thickBot="1">
      <c r="C355" s="3">
        <v>1</v>
      </c>
      <c r="D355" s="4">
        <v>2</v>
      </c>
      <c r="E355" s="108">
        <v>3</v>
      </c>
      <c r="F355" s="109"/>
      <c r="G355" s="4">
        <v>4</v>
      </c>
      <c r="H355" s="4">
        <v>5</v>
      </c>
      <c r="I355" s="4">
        <v>6</v>
      </c>
      <c r="J355" s="4">
        <v>7</v>
      </c>
      <c r="K355" s="4">
        <v>8</v>
      </c>
      <c r="L355" s="4">
        <v>9</v>
      </c>
      <c r="M355" s="4">
        <v>10</v>
      </c>
      <c r="N355" s="4">
        <v>11</v>
      </c>
      <c r="O355" s="4">
        <v>12</v>
      </c>
      <c r="P355" s="4">
        <v>13</v>
      </c>
      <c r="Q355" s="4">
        <v>14</v>
      </c>
      <c r="R355" s="4">
        <v>15</v>
      </c>
      <c r="S355" s="4">
        <v>16</v>
      </c>
      <c r="T355" s="4">
        <v>17</v>
      </c>
      <c r="U355" s="4">
        <v>18</v>
      </c>
      <c r="V355" s="4">
        <v>19</v>
      </c>
      <c r="W355" s="4">
        <v>20</v>
      </c>
    </row>
    <row r="356" spans="3:23" ht="16.149999999999999" customHeight="1" thickBot="1">
      <c r="C356" s="105" t="s">
        <v>94</v>
      </c>
      <c r="D356" s="110" t="s">
        <v>35</v>
      </c>
      <c r="E356" s="101" t="s">
        <v>21</v>
      </c>
      <c r="F356" s="102"/>
      <c r="G356" s="5">
        <f>[25]ИТОГО!F9</f>
        <v>175</v>
      </c>
      <c r="H356" s="19">
        <f>[25]ИТОГО!G9</f>
        <v>15</v>
      </c>
      <c r="I356" s="4">
        <f>[25]ИТОГО!H9</f>
        <v>0</v>
      </c>
      <c r="J356" s="4">
        <f>[25]ИТОГО!I9</f>
        <v>131</v>
      </c>
      <c r="K356" s="4">
        <f>[25]ИТОГО!J9</f>
        <v>0</v>
      </c>
      <c r="L356" s="4">
        <f>[25]ИТОГО!K9</f>
        <v>0</v>
      </c>
      <c r="M356" s="4">
        <f>[25]ИТОГО!L9</f>
        <v>0</v>
      </c>
      <c r="N356" s="4">
        <f>[25]ИТОГО!M9</f>
        <v>0</v>
      </c>
      <c r="O356" s="4">
        <f>[25]ИТОГО!N9</f>
        <v>0</v>
      </c>
      <c r="P356" s="4">
        <f>[25]ИТОГО!O9</f>
        <v>0</v>
      </c>
      <c r="Q356" s="4">
        <f>[25]ИТОГО!P9</f>
        <v>29</v>
      </c>
      <c r="R356" s="4"/>
      <c r="S356" s="4"/>
      <c r="T356" s="4"/>
      <c r="U356" s="4"/>
      <c r="V356" s="4"/>
      <c r="W356" s="4"/>
    </row>
    <row r="357" spans="3:23" ht="16.5" thickBot="1">
      <c r="C357" s="106"/>
      <c r="D357" s="111"/>
      <c r="E357" s="108" t="s">
        <v>22</v>
      </c>
      <c r="F357" s="109"/>
      <c r="G357" s="5">
        <f>[25]ИТОГО!F10</f>
        <v>142</v>
      </c>
      <c r="H357" s="19">
        <f>[25]ИТОГО!G10</f>
        <v>12</v>
      </c>
      <c r="I357" s="4">
        <f>[25]ИТОГО!H10</f>
        <v>0</v>
      </c>
      <c r="J357" s="4">
        <f>[25]ИТОГО!I10</f>
        <v>110</v>
      </c>
      <c r="K357" s="4">
        <f>[25]ИТОГО!J10</f>
        <v>0</v>
      </c>
      <c r="L357" s="4">
        <f>[25]ИТОГО!K10</f>
        <v>0</v>
      </c>
      <c r="M357" s="4">
        <f>[25]ИТОГО!L10</f>
        <v>0</v>
      </c>
      <c r="N357" s="4">
        <f>[25]ИТОГО!M10</f>
        <v>0</v>
      </c>
      <c r="O357" s="4">
        <f>[25]ИТОГО!N10</f>
        <v>0</v>
      </c>
      <c r="P357" s="4">
        <f>[25]ИТОГО!O10</f>
        <v>0</v>
      </c>
      <c r="Q357" s="4">
        <f>[25]ИТОГО!P10</f>
        <v>20</v>
      </c>
      <c r="R357" s="4"/>
      <c r="S357" s="4"/>
      <c r="T357" s="4"/>
      <c r="U357" s="4"/>
      <c r="V357" s="4"/>
      <c r="W357" s="4"/>
    </row>
    <row r="358" spans="3:23" ht="26.25" thickBot="1">
      <c r="C358" s="106"/>
      <c r="D358" s="111"/>
      <c r="E358" s="6" t="s">
        <v>23</v>
      </c>
      <c r="F358" s="6" t="s">
        <v>24</v>
      </c>
      <c r="G358" s="7">
        <f>[25]ИТОГО!F11</f>
        <v>81.142857142857139</v>
      </c>
      <c r="H358" s="7">
        <f>[25]ИТОГО!G11</f>
        <v>80</v>
      </c>
      <c r="I358" s="7" t="str">
        <f>[25]ИТОГО!H11</f>
        <v/>
      </c>
      <c r="J358" s="7">
        <f>[25]ИТОГО!I11</f>
        <v>83.969465648854964</v>
      </c>
      <c r="K358" s="7" t="str">
        <f>[25]ИТОГО!J11</f>
        <v/>
      </c>
      <c r="L358" s="7" t="str">
        <f>[25]ИТОГО!K11</f>
        <v/>
      </c>
      <c r="M358" s="7" t="str">
        <f>[25]ИТОГО!L11</f>
        <v/>
      </c>
      <c r="N358" s="7" t="str">
        <f>[25]ИТОГО!M11</f>
        <v/>
      </c>
      <c r="O358" s="7" t="str">
        <f>[25]ИТОГО!N11</f>
        <v/>
      </c>
      <c r="P358" s="7" t="str">
        <f>[25]ИТОГО!O11</f>
        <v/>
      </c>
      <c r="Q358" s="7">
        <f>[25]ИТОГО!P11</f>
        <v>68.965517241379317</v>
      </c>
      <c r="R358" s="7" t="str">
        <f t="shared" ref="R358:W358" si="11">IF(R356="","",R357*100/R356)</f>
        <v/>
      </c>
      <c r="S358" s="7" t="str">
        <f t="shared" si="11"/>
        <v/>
      </c>
      <c r="T358" s="7" t="str">
        <f t="shared" si="11"/>
        <v/>
      </c>
      <c r="U358" s="7" t="str">
        <f t="shared" si="11"/>
        <v/>
      </c>
      <c r="V358" s="7" t="str">
        <f t="shared" si="11"/>
        <v/>
      </c>
      <c r="W358" s="7" t="str">
        <f t="shared" si="11"/>
        <v/>
      </c>
    </row>
    <row r="359" spans="3:23" ht="16.149999999999999" customHeight="1" thickBot="1">
      <c r="C359" s="106"/>
      <c r="D359" s="111"/>
      <c r="E359" s="101" t="s">
        <v>25</v>
      </c>
      <c r="F359" s="102"/>
      <c r="G359" s="5">
        <f>[25]ИТОГО!F12</f>
        <v>42</v>
      </c>
      <c r="H359" s="19">
        <f>[25]ИТОГО!G12</f>
        <v>12</v>
      </c>
      <c r="I359" s="4">
        <f>[25]ИТОГО!H12</f>
        <v>0</v>
      </c>
      <c r="J359" s="4">
        <f>[25]ИТОГО!I12</f>
        <v>30</v>
      </c>
      <c r="K359" s="4">
        <f>[25]ИТОГО!J12</f>
        <v>0</v>
      </c>
      <c r="L359" s="4">
        <f>[25]ИТОГО!K12</f>
        <v>0</v>
      </c>
      <c r="M359" s="4">
        <f>[25]ИТОГО!L12</f>
        <v>0</v>
      </c>
      <c r="N359" s="4">
        <f>[25]ИТОГО!M12</f>
        <v>0</v>
      </c>
      <c r="O359" s="4">
        <f>[25]ИТОГО!N12</f>
        <v>0</v>
      </c>
      <c r="P359" s="4">
        <f>[25]ИТОГО!O12</f>
        <v>0</v>
      </c>
      <c r="Q359" s="4">
        <f>[25]ИТОГО!P12</f>
        <v>0</v>
      </c>
      <c r="R359" s="4"/>
      <c r="S359" s="4"/>
      <c r="T359" s="4"/>
      <c r="U359" s="4"/>
      <c r="V359" s="4"/>
      <c r="W359" s="4"/>
    </row>
    <row r="360" spans="3:23" ht="16.5" thickBot="1">
      <c r="C360" s="106"/>
      <c r="D360" s="111"/>
      <c r="E360" s="108" t="s">
        <v>22</v>
      </c>
      <c r="F360" s="109"/>
      <c r="G360" s="5">
        <f>[25]ИТОГО!F13</f>
        <v>33</v>
      </c>
      <c r="H360" s="19">
        <f>[25]ИТОГО!G13</f>
        <v>12</v>
      </c>
      <c r="I360" s="4">
        <f>[25]ИТОГО!H13</f>
        <v>0</v>
      </c>
      <c r="J360" s="4">
        <f>[25]ИТОГО!I13</f>
        <v>21</v>
      </c>
      <c r="K360" s="4">
        <f>[25]ИТОГО!J13</f>
        <v>0</v>
      </c>
      <c r="L360" s="4">
        <f>[25]ИТОГО!K13</f>
        <v>0</v>
      </c>
      <c r="M360" s="4">
        <f>[25]ИТОГО!L13</f>
        <v>0</v>
      </c>
      <c r="N360" s="4">
        <f>[25]ИТОГО!M13</f>
        <v>0</v>
      </c>
      <c r="O360" s="4">
        <f>[25]ИТОГО!N13</f>
        <v>0</v>
      </c>
      <c r="P360" s="4">
        <f>[25]ИТОГО!O13</f>
        <v>0</v>
      </c>
      <c r="Q360" s="4">
        <f>[25]ИТОГО!P13</f>
        <v>0</v>
      </c>
      <c r="R360" s="4"/>
      <c r="S360" s="4"/>
      <c r="T360" s="4"/>
      <c r="U360" s="4"/>
      <c r="V360" s="4"/>
      <c r="W360" s="4"/>
    </row>
    <row r="361" spans="3:23" ht="26.25" thickBot="1">
      <c r="C361" s="106"/>
      <c r="D361" s="111"/>
      <c r="E361" s="6" t="s">
        <v>23</v>
      </c>
      <c r="F361" s="31" t="s">
        <v>24</v>
      </c>
      <c r="G361" s="7">
        <f>[25]ИТОГО!F14</f>
        <v>78.571428571428569</v>
      </c>
      <c r="H361" s="7">
        <f>[25]ИТОГО!G14</f>
        <v>100</v>
      </c>
      <c r="I361" s="7" t="str">
        <f>[25]ИТОГО!H14</f>
        <v/>
      </c>
      <c r="J361" s="7">
        <f>[25]ИТОГО!I14</f>
        <v>70</v>
      </c>
      <c r="K361" s="7" t="str">
        <f>[25]ИТОГО!J14</f>
        <v/>
      </c>
      <c r="L361" s="7" t="str">
        <f>[25]ИТОГО!K14</f>
        <v/>
      </c>
      <c r="M361" s="7" t="str">
        <f>[25]ИТОГО!L14</f>
        <v/>
      </c>
      <c r="N361" s="7" t="str">
        <f>[25]ИТОГО!M14</f>
        <v/>
      </c>
      <c r="O361" s="7" t="str">
        <f>[25]ИТОГО!N14</f>
        <v/>
      </c>
      <c r="P361" s="7" t="str">
        <f>[25]ИТОГО!O14</f>
        <v/>
      </c>
      <c r="Q361" s="7" t="str">
        <f>[25]ИТОГО!P14</f>
        <v/>
      </c>
      <c r="R361" s="7" t="str">
        <f t="shared" ref="R361:W361" si="12">IF(R359="","",R360*100/R359)</f>
        <v/>
      </c>
      <c r="S361" s="7" t="str">
        <f t="shared" si="12"/>
        <v/>
      </c>
      <c r="T361" s="7" t="str">
        <f t="shared" si="12"/>
        <v/>
      </c>
      <c r="U361" s="7" t="str">
        <f t="shared" si="12"/>
        <v/>
      </c>
      <c r="V361" s="7" t="str">
        <f t="shared" si="12"/>
        <v/>
      </c>
      <c r="W361" s="7" t="str">
        <f t="shared" si="12"/>
        <v/>
      </c>
    </row>
    <row r="362" spans="3:23" ht="16.149999999999999" customHeight="1" thickBot="1">
      <c r="C362" s="106"/>
      <c r="D362" s="111"/>
      <c r="E362" s="101" t="s">
        <v>26</v>
      </c>
      <c r="F362" s="102"/>
      <c r="G362" s="5">
        <f>[25]ИТОГО!F15</f>
        <v>121</v>
      </c>
      <c r="H362" s="19">
        <f>[25]ИТОГО!G15</f>
        <v>0</v>
      </c>
      <c r="I362" s="4">
        <f>[25]ИТОГО!H15</f>
        <v>0</v>
      </c>
      <c r="J362" s="4">
        <f>[25]ИТОГО!I15</f>
        <v>101</v>
      </c>
      <c r="K362" s="4">
        <f>[25]ИТОГО!J15</f>
        <v>0</v>
      </c>
      <c r="L362" s="4">
        <f>[25]ИТОГО!K15</f>
        <v>0</v>
      </c>
      <c r="M362" s="4">
        <f>[25]ИТОГО!L15</f>
        <v>0</v>
      </c>
      <c r="N362" s="4">
        <f>[25]ИТОГО!M15</f>
        <v>0</v>
      </c>
      <c r="O362" s="4">
        <f>[25]ИТОГО!N15</f>
        <v>0</v>
      </c>
      <c r="P362" s="4">
        <f>[25]ИТОГО!O15</f>
        <v>0</v>
      </c>
      <c r="Q362" s="4">
        <f>[25]ИТОГО!P15</f>
        <v>20</v>
      </c>
      <c r="R362" s="4"/>
      <c r="S362" s="4"/>
      <c r="T362" s="4"/>
      <c r="U362" s="4"/>
      <c r="V362" s="4"/>
      <c r="W362" s="4"/>
    </row>
    <row r="363" spans="3:23" ht="16.5" thickBot="1">
      <c r="C363" s="106"/>
      <c r="D363" s="111"/>
      <c r="E363" s="108" t="s">
        <v>22</v>
      </c>
      <c r="F363" s="109"/>
      <c r="G363" s="5">
        <f>[25]ИТОГО!F16</f>
        <v>60</v>
      </c>
      <c r="H363" s="19">
        <f>[25]ИТОГО!G16</f>
        <v>0</v>
      </c>
      <c r="I363" s="4">
        <f>[25]ИТОГО!H16</f>
        <v>0</v>
      </c>
      <c r="J363" s="4">
        <f>[25]ИТОГО!I16</f>
        <v>49</v>
      </c>
      <c r="K363" s="4">
        <f>[25]ИТОГО!J16</f>
        <v>0</v>
      </c>
      <c r="L363" s="4">
        <f>[25]ИТОГО!K16</f>
        <v>0</v>
      </c>
      <c r="M363" s="4">
        <f>[25]ИТОГО!L16</f>
        <v>0</v>
      </c>
      <c r="N363" s="4">
        <f>[25]ИТОГО!M16</f>
        <v>0</v>
      </c>
      <c r="O363" s="4">
        <f>[25]ИТОГО!N16</f>
        <v>0</v>
      </c>
      <c r="P363" s="4">
        <f>[25]ИТОГО!O16</f>
        <v>0</v>
      </c>
      <c r="Q363" s="4">
        <f>[25]ИТОГО!P16</f>
        <v>11</v>
      </c>
      <c r="R363" s="4"/>
      <c r="S363" s="4"/>
      <c r="T363" s="4"/>
      <c r="U363" s="4"/>
      <c r="V363" s="4"/>
      <c r="W363" s="4"/>
    </row>
    <row r="364" spans="3:23" ht="26.25" thickBot="1">
      <c r="C364" s="107"/>
      <c r="D364" s="112"/>
      <c r="E364" s="6" t="s">
        <v>23</v>
      </c>
      <c r="F364" s="31" t="s">
        <v>24</v>
      </c>
      <c r="G364" s="7">
        <f>[25]ИТОГО!F17</f>
        <v>49.586776859504134</v>
      </c>
      <c r="H364" s="7" t="str">
        <f>[25]ИТОГО!G17</f>
        <v/>
      </c>
      <c r="I364" s="7" t="str">
        <f>[25]ИТОГО!H17</f>
        <v/>
      </c>
      <c r="J364" s="7">
        <f>[25]ИТОГО!I17</f>
        <v>48.514851485148512</v>
      </c>
      <c r="K364" s="7" t="str">
        <f>[25]ИТОГО!J17</f>
        <v/>
      </c>
      <c r="L364" s="7" t="str">
        <f>[25]ИТОГО!K17</f>
        <v/>
      </c>
      <c r="M364" s="7" t="str">
        <f>[25]ИТОГО!L17</f>
        <v/>
      </c>
      <c r="N364" s="7" t="str">
        <f>[25]ИТОГО!M17</f>
        <v/>
      </c>
      <c r="O364" s="7" t="str">
        <f>[25]ИТОГО!N17</f>
        <v/>
      </c>
      <c r="P364" s="7" t="str">
        <f>[25]ИТОГО!O17</f>
        <v/>
      </c>
      <c r="Q364" s="7">
        <f>[25]ИТОГО!P17</f>
        <v>55</v>
      </c>
      <c r="R364" s="7" t="str">
        <f t="shared" ref="R364:W364" si="13">IF(R362="","",R363*100/R362)</f>
        <v/>
      </c>
      <c r="S364" s="7" t="str">
        <f t="shared" si="13"/>
        <v/>
      </c>
      <c r="T364" s="7" t="str">
        <f t="shared" si="13"/>
        <v/>
      </c>
      <c r="U364" s="7" t="str">
        <f t="shared" si="13"/>
        <v/>
      </c>
      <c r="V364" s="7" t="str">
        <f t="shared" si="13"/>
        <v/>
      </c>
      <c r="W364" s="7" t="str">
        <f t="shared" si="13"/>
        <v/>
      </c>
    </row>
    <row r="365" spans="3:23" ht="16.899999999999999" customHeight="1" thickBot="1">
      <c r="C365" s="3"/>
      <c r="D365" s="4"/>
      <c r="E365" s="101" t="s">
        <v>36</v>
      </c>
      <c r="F365" s="102"/>
      <c r="G365" s="9">
        <f>[25]ИТОГО!F18</f>
        <v>34.285714285714285</v>
      </c>
      <c r="H365" s="9">
        <f>[25]ИТОГО!G18</f>
        <v>0</v>
      </c>
      <c r="I365" s="9" t="str">
        <f>[25]ИТОГО!H18</f>
        <v/>
      </c>
      <c r="J365" s="9">
        <f>[25]ИТОГО!I18</f>
        <v>37.404580152671755</v>
      </c>
      <c r="K365" s="9" t="str">
        <f>[25]ИТОГО!J18</f>
        <v/>
      </c>
      <c r="L365" s="9" t="str">
        <f>[25]ИТОГО!K18</f>
        <v/>
      </c>
      <c r="M365" s="9" t="str">
        <f>[25]ИТОГО!L18</f>
        <v/>
      </c>
      <c r="N365" s="9" t="str">
        <f>[25]ИТОГО!M18</f>
        <v/>
      </c>
      <c r="O365" s="9" t="str">
        <f>[25]ИТОГО!N18</f>
        <v/>
      </c>
      <c r="P365" s="9" t="str">
        <f>[25]ИТОГО!O18</f>
        <v/>
      </c>
      <c r="Q365" s="9">
        <f>[25]ИТОГО!P18</f>
        <v>37.931034482758619</v>
      </c>
      <c r="R365" s="9" t="str">
        <f t="shared" ref="R365:W365" si="14">IF(R356="","",R363/R356*100)</f>
        <v/>
      </c>
      <c r="S365" s="9" t="str">
        <f t="shared" si="14"/>
        <v/>
      </c>
      <c r="T365" s="9" t="str">
        <f t="shared" si="14"/>
        <v/>
      </c>
      <c r="U365" s="9" t="str">
        <f t="shared" si="14"/>
        <v/>
      </c>
      <c r="V365" s="9" t="str">
        <f t="shared" si="14"/>
        <v/>
      </c>
      <c r="W365" s="9" t="str">
        <f t="shared" si="14"/>
        <v/>
      </c>
    </row>
    <row r="366" spans="3:23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3:23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3:23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3:23" ht="14.45" customHeight="1">
      <c r="C369" s="1"/>
      <c r="D369" s="1"/>
      <c r="E369" s="1"/>
      <c r="F369" s="113" t="s">
        <v>37</v>
      </c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  <c r="T369" s="1"/>
      <c r="U369" s="1"/>
      <c r="V369" s="1"/>
      <c r="W369" s="1"/>
    </row>
    <row r="370" spans="3:23" ht="14.45" customHeight="1">
      <c r="C370" s="1"/>
      <c r="D370" s="1"/>
      <c r="E370" s="1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  <c r="R370" s="113"/>
      <c r="S370" s="113"/>
      <c r="T370" s="1"/>
      <c r="U370" s="1"/>
      <c r="V370" s="1"/>
      <c r="W370" s="1"/>
    </row>
    <row r="371" spans="3:23" ht="14.45" customHeight="1">
      <c r="C371" s="1"/>
      <c r="D371" s="1"/>
      <c r="E371" s="1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  <c r="S371" s="113"/>
      <c r="T371" s="1"/>
      <c r="U371" s="1"/>
      <c r="V371" s="1"/>
      <c r="W371" s="1"/>
    </row>
    <row r="372" spans="3:23" ht="15.75" thickBot="1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3:23" ht="21" customHeight="1" thickBot="1">
      <c r="C373" s="103" t="s">
        <v>0</v>
      </c>
      <c r="D373" s="103" t="s">
        <v>1</v>
      </c>
      <c r="E373" s="114" t="s">
        <v>2</v>
      </c>
      <c r="F373" s="115"/>
      <c r="G373" s="118" t="s">
        <v>3</v>
      </c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20"/>
    </row>
    <row r="374" spans="3:23" ht="15" customHeight="1" thickBot="1">
      <c r="C374" s="104"/>
      <c r="D374" s="104"/>
      <c r="E374" s="116"/>
      <c r="F374" s="117"/>
      <c r="G374" s="2" t="s">
        <v>4</v>
      </c>
      <c r="H374" s="2" t="s">
        <v>5</v>
      </c>
      <c r="I374" s="2" t="s">
        <v>6</v>
      </c>
      <c r="J374" s="2" t="s">
        <v>7</v>
      </c>
      <c r="K374" s="2" t="s">
        <v>8</v>
      </c>
      <c r="L374" s="2" t="s">
        <v>9</v>
      </c>
      <c r="M374" s="2" t="s">
        <v>10</v>
      </c>
      <c r="N374" s="2" t="s">
        <v>11</v>
      </c>
      <c r="O374" s="2" t="s">
        <v>12</v>
      </c>
      <c r="P374" s="2" t="s">
        <v>13</v>
      </c>
      <c r="Q374" s="2" t="s">
        <v>14</v>
      </c>
      <c r="R374" s="2" t="s">
        <v>15</v>
      </c>
      <c r="S374" s="2" t="s">
        <v>16</v>
      </c>
      <c r="T374" s="2" t="s">
        <v>17</v>
      </c>
      <c r="U374" s="2" t="s">
        <v>18</v>
      </c>
      <c r="V374" s="2" t="s">
        <v>19</v>
      </c>
      <c r="W374" s="2" t="s">
        <v>20</v>
      </c>
    </row>
    <row r="375" spans="3:23" ht="15.75" thickBot="1">
      <c r="C375" s="3">
        <v>1</v>
      </c>
      <c r="D375" s="4">
        <v>2</v>
      </c>
      <c r="E375" s="108">
        <v>3</v>
      </c>
      <c r="F375" s="109"/>
      <c r="G375" s="4">
        <v>4</v>
      </c>
      <c r="H375" s="4">
        <v>5</v>
      </c>
      <c r="I375" s="4">
        <v>6</v>
      </c>
      <c r="J375" s="4">
        <v>7</v>
      </c>
      <c r="K375" s="4">
        <v>8</v>
      </c>
      <c r="L375" s="4">
        <v>9</v>
      </c>
      <c r="M375" s="4">
        <v>10</v>
      </c>
      <c r="N375" s="4">
        <v>11</v>
      </c>
      <c r="O375" s="4">
        <v>12</v>
      </c>
      <c r="P375" s="4">
        <v>13</v>
      </c>
      <c r="Q375" s="4">
        <v>14</v>
      </c>
      <c r="R375" s="4">
        <v>15</v>
      </c>
      <c r="S375" s="4">
        <v>16</v>
      </c>
      <c r="T375" s="4">
        <v>17</v>
      </c>
      <c r="U375" s="4">
        <v>18</v>
      </c>
      <c r="V375" s="4">
        <v>19</v>
      </c>
      <c r="W375" s="4">
        <v>20</v>
      </c>
    </row>
    <row r="376" spans="3:23" ht="16.149999999999999" customHeight="1" thickBot="1">
      <c r="C376" s="105" t="s">
        <v>32</v>
      </c>
      <c r="D376" s="110" t="s">
        <v>37</v>
      </c>
      <c r="E376" s="101" t="s">
        <v>21</v>
      </c>
      <c r="F376" s="102"/>
      <c r="G376" s="58">
        <v>19</v>
      </c>
      <c r="H376" s="19">
        <v>0</v>
      </c>
      <c r="I376" s="51">
        <v>0</v>
      </c>
      <c r="J376" s="51">
        <v>16</v>
      </c>
      <c r="K376" s="4"/>
      <c r="L376" s="4">
        <v>3</v>
      </c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</row>
    <row r="377" spans="3:23" ht="16.5" thickBot="1">
      <c r="C377" s="106"/>
      <c r="D377" s="111"/>
      <c r="E377" s="108" t="s">
        <v>22</v>
      </c>
      <c r="F377" s="109"/>
      <c r="G377" s="58">
        <v>13</v>
      </c>
      <c r="H377" s="19">
        <v>0</v>
      </c>
      <c r="I377" s="51">
        <v>0</v>
      </c>
      <c r="J377" s="51">
        <v>13</v>
      </c>
      <c r="K377" s="4"/>
      <c r="L377" s="4">
        <v>0</v>
      </c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</row>
    <row r="378" spans="3:23" ht="26.25" thickBot="1">
      <c r="C378" s="106"/>
      <c r="D378" s="111"/>
      <c r="E378" s="6" t="s">
        <v>23</v>
      </c>
      <c r="F378" s="6" t="s">
        <v>24</v>
      </c>
      <c r="G378" s="57">
        <v>81.25</v>
      </c>
      <c r="H378" s="57"/>
      <c r="I378" s="57"/>
      <c r="J378" s="57">
        <v>81.25</v>
      </c>
      <c r="K378" s="7" t="s">
        <v>98</v>
      </c>
      <c r="L378" s="7">
        <v>0</v>
      </c>
      <c r="M378" s="7" t="str">
        <f t="shared" ref="M378:W378" si="15">IF(M376="","",M377*100/M376)</f>
        <v/>
      </c>
      <c r="N378" s="7" t="str">
        <f t="shared" si="15"/>
        <v/>
      </c>
      <c r="O378" s="7" t="str">
        <f t="shared" si="15"/>
        <v/>
      </c>
      <c r="P378" s="7" t="str">
        <f t="shared" si="15"/>
        <v/>
      </c>
      <c r="Q378" s="7" t="str">
        <f t="shared" si="15"/>
        <v/>
      </c>
      <c r="R378" s="7" t="str">
        <f t="shared" si="15"/>
        <v/>
      </c>
      <c r="S378" s="7" t="str">
        <f t="shared" si="15"/>
        <v/>
      </c>
      <c r="T378" s="7" t="str">
        <f t="shared" si="15"/>
        <v/>
      </c>
      <c r="U378" s="7" t="str">
        <f t="shared" si="15"/>
        <v/>
      </c>
      <c r="V378" s="7" t="str">
        <f t="shared" si="15"/>
        <v/>
      </c>
      <c r="W378" s="7" t="str">
        <f t="shared" si="15"/>
        <v/>
      </c>
    </row>
    <row r="379" spans="3:23" ht="16.149999999999999" customHeight="1" thickBot="1">
      <c r="C379" s="106"/>
      <c r="D379" s="111"/>
      <c r="E379" s="101" t="s">
        <v>25</v>
      </c>
      <c r="F379" s="102"/>
      <c r="G379" s="58">
        <v>13</v>
      </c>
      <c r="H379" s="19">
        <v>0</v>
      </c>
      <c r="I379" s="51">
        <v>0</v>
      </c>
      <c r="J379" s="51">
        <v>13</v>
      </c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</row>
    <row r="380" spans="3:23" ht="16.5" thickBot="1">
      <c r="C380" s="106"/>
      <c r="D380" s="111"/>
      <c r="E380" s="108" t="s">
        <v>22</v>
      </c>
      <c r="F380" s="109"/>
      <c r="G380" s="58">
        <v>9</v>
      </c>
      <c r="H380" s="19">
        <v>0</v>
      </c>
      <c r="I380" s="51">
        <v>0</v>
      </c>
      <c r="J380" s="51">
        <v>9</v>
      </c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</row>
    <row r="381" spans="3:23" ht="26.25" thickBot="1">
      <c r="C381" s="106"/>
      <c r="D381" s="111"/>
      <c r="E381" s="6" t="s">
        <v>23</v>
      </c>
      <c r="F381" s="8" t="s">
        <v>24</v>
      </c>
      <c r="G381" s="57">
        <v>69.23</v>
      </c>
      <c r="H381" s="57"/>
      <c r="I381" s="57"/>
      <c r="J381" s="57">
        <v>69.23</v>
      </c>
      <c r="K381" s="7" t="s">
        <v>98</v>
      </c>
      <c r="L381" s="7" t="s">
        <v>98</v>
      </c>
      <c r="M381" s="7" t="str">
        <f t="shared" ref="M381:W381" si="16">IF(M379="","",M380*100/M379)</f>
        <v/>
      </c>
      <c r="N381" s="7" t="str">
        <f t="shared" si="16"/>
        <v/>
      </c>
      <c r="O381" s="7" t="str">
        <f t="shared" si="16"/>
        <v/>
      </c>
      <c r="P381" s="7" t="str">
        <f t="shared" si="16"/>
        <v/>
      </c>
      <c r="Q381" s="7" t="str">
        <f t="shared" si="16"/>
        <v/>
      </c>
      <c r="R381" s="7" t="str">
        <f t="shared" si="16"/>
        <v/>
      </c>
      <c r="S381" s="7" t="str">
        <f t="shared" si="16"/>
        <v/>
      </c>
      <c r="T381" s="7" t="str">
        <f t="shared" si="16"/>
        <v/>
      </c>
      <c r="U381" s="7" t="str">
        <f t="shared" si="16"/>
        <v/>
      </c>
      <c r="V381" s="7" t="str">
        <f t="shared" si="16"/>
        <v/>
      </c>
      <c r="W381" s="7" t="str">
        <f t="shared" si="16"/>
        <v/>
      </c>
    </row>
    <row r="382" spans="3:23" ht="16.149999999999999" customHeight="1" thickBot="1">
      <c r="C382" s="106"/>
      <c r="D382" s="111"/>
      <c r="E382" s="101" t="s">
        <v>26</v>
      </c>
      <c r="F382" s="102"/>
      <c r="G382" s="58">
        <v>9</v>
      </c>
      <c r="H382" s="19">
        <v>0</v>
      </c>
      <c r="I382" s="51">
        <v>0</v>
      </c>
      <c r="J382" s="51">
        <v>9</v>
      </c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</row>
    <row r="383" spans="3:23" ht="16.5" thickBot="1">
      <c r="C383" s="106"/>
      <c r="D383" s="111"/>
      <c r="E383" s="108" t="s">
        <v>22</v>
      </c>
      <c r="F383" s="109"/>
      <c r="G383" s="58">
        <v>9</v>
      </c>
      <c r="H383" s="19">
        <v>0</v>
      </c>
      <c r="I383" s="51">
        <v>0</v>
      </c>
      <c r="J383" s="51">
        <v>9</v>
      </c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</row>
    <row r="384" spans="3:23" ht="26.25" thickBot="1">
      <c r="C384" s="107"/>
      <c r="D384" s="112"/>
      <c r="E384" s="6" t="s">
        <v>23</v>
      </c>
      <c r="F384" s="8" t="s">
        <v>24</v>
      </c>
      <c r="G384" s="57">
        <v>100</v>
      </c>
      <c r="H384" s="57"/>
      <c r="I384" s="57"/>
      <c r="J384" s="57">
        <v>100</v>
      </c>
      <c r="K384" s="7" t="s">
        <v>98</v>
      </c>
      <c r="L384" s="7" t="s">
        <v>98</v>
      </c>
      <c r="M384" s="7" t="str">
        <f t="shared" ref="M384:W384" si="17">IF(M382="","",M383*100/M382)</f>
        <v/>
      </c>
      <c r="N384" s="7" t="str">
        <f t="shared" si="17"/>
        <v/>
      </c>
      <c r="O384" s="7" t="str">
        <f t="shared" si="17"/>
        <v/>
      </c>
      <c r="P384" s="7" t="str">
        <f t="shared" si="17"/>
        <v/>
      </c>
      <c r="Q384" s="7" t="str">
        <f t="shared" si="17"/>
        <v/>
      </c>
      <c r="R384" s="7" t="str">
        <f t="shared" si="17"/>
        <v/>
      </c>
      <c r="S384" s="7" t="str">
        <f t="shared" si="17"/>
        <v/>
      </c>
      <c r="T384" s="7" t="str">
        <f t="shared" si="17"/>
        <v/>
      </c>
      <c r="U384" s="7" t="str">
        <f t="shared" si="17"/>
        <v/>
      </c>
      <c r="V384" s="7" t="str">
        <f t="shared" si="17"/>
        <v/>
      </c>
      <c r="W384" s="7" t="str">
        <f t="shared" si="17"/>
        <v/>
      </c>
    </row>
    <row r="385" spans="3:23" ht="16.899999999999999" customHeight="1" thickBot="1">
      <c r="C385" s="3"/>
      <c r="D385" s="4"/>
      <c r="E385" s="101" t="s">
        <v>36</v>
      </c>
      <c r="F385" s="102"/>
      <c r="G385" s="59">
        <v>47.36</v>
      </c>
      <c r="H385" s="59"/>
      <c r="I385" s="59"/>
      <c r="J385" s="59">
        <v>56.25</v>
      </c>
      <c r="K385" s="9" t="s">
        <v>98</v>
      </c>
      <c r="L385" s="9">
        <v>0</v>
      </c>
      <c r="M385" s="9"/>
      <c r="N385" s="9" t="str">
        <f t="shared" ref="N385:W385" si="18">IF(N376="","",N383/N376*100)</f>
        <v/>
      </c>
      <c r="O385" s="9" t="str">
        <f t="shared" si="18"/>
        <v/>
      </c>
      <c r="P385" s="9" t="str">
        <f t="shared" si="18"/>
        <v/>
      </c>
      <c r="Q385" s="9" t="str">
        <f t="shared" si="18"/>
        <v/>
      </c>
      <c r="R385" s="9" t="str">
        <f t="shared" si="18"/>
        <v/>
      </c>
      <c r="S385" s="9" t="str">
        <f t="shared" si="18"/>
        <v/>
      </c>
      <c r="T385" s="9" t="str">
        <f t="shared" si="18"/>
        <v/>
      </c>
      <c r="U385" s="9" t="str">
        <f t="shared" si="18"/>
        <v/>
      </c>
      <c r="V385" s="9" t="str">
        <f t="shared" si="18"/>
        <v/>
      </c>
      <c r="W385" s="9" t="str">
        <f t="shared" si="18"/>
        <v/>
      </c>
    </row>
    <row r="386" spans="3:23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3:23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3:23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3:23" ht="14.45" customHeight="1">
      <c r="C389" s="1"/>
      <c r="D389" s="1"/>
      <c r="E389" s="1"/>
      <c r="F389" s="113" t="s">
        <v>38</v>
      </c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  <c r="R389" s="113"/>
      <c r="S389" s="113"/>
      <c r="T389" s="1"/>
      <c r="U389" s="1"/>
      <c r="V389" s="1"/>
      <c r="W389" s="1"/>
    </row>
    <row r="390" spans="3:23" ht="14.45" customHeight="1">
      <c r="C390" s="1"/>
      <c r="D390" s="1"/>
      <c r="E390" s="1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  <c r="R390" s="113"/>
      <c r="S390" s="113"/>
      <c r="T390" s="1"/>
      <c r="U390" s="1"/>
      <c r="V390" s="1"/>
      <c r="W390" s="1"/>
    </row>
    <row r="391" spans="3:23" ht="14.45" customHeight="1">
      <c r="C391" s="1"/>
      <c r="D391" s="1"/>
      <c r="E391" s="1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  <c r="S391" s="113"/>
      <c r="T391" s="1"/>
      <c r="U391" s="1"/>
      <c r="V391" s="1"/>
      <c r="W391" s="1"/>
    </row>
    <row r="392" spans="3:23" ht="15.75" thickBot="1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3:23" ht="21" customHeight="1" thickBot="1">
      <c r="C393" s="103" t="s">
        <v>0</v>
      </c>
      <c r="D393" s="103" t="s">
        <v>1</v>
      </c>
      <c r="E393" s="114" t="s">
        <v>2</v>
      </c>
      <c r="F393" s="115"/>
      <c r="G393" s="118" t="s">
        <v>3</v>
      </c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20"/>
    </row>
    <row r="394" spans="3:23" ht="15" customHeight="1" thickBot="1">
      <c r="C394" s="104"/>
      <c r="D394" s="104"/>
      <c r="E394" s="116"/>
      <c r="F394" s="117"/>
      <c r="G394" s="2" t="s">
        <v>4</v>
      </c>
      <c r="H394" s="2" t="s">
        <v>5</v>
      </c>
      <c r="I394" s="2" t="s">
        <v>6</v>
      </c>
      <c r="J394" s="2" t="s">
        <v>7</v>
      </c>
      <c r="K394" s="2" t="s">
        <v>8</v>
      </c>
      <c r="L394" s="2" t="s">
        <v>9</v>
      </c>
      <c r="M394" s="2" t="s">
        <v>10</v>
      </c>
      <c r="N394" s="2" t="s">
        <v>11</v>
      </c>
      <c r="O394" s="2" t="s">
        <v>12</v>
      </c>
      <c r="P394" s="2" t="s">
        <v>13</v>
      </c>
      <c r="Q394" s="2" t="s">
        <v>14</v>
      </c>
      <c r="R394" s="2" t="s">
        <v>15</v>
      </c>
      <c r="S394" s="2" t="s">
        <v>16</v>
      </c>
      <c r="T394" s="2" t="s">
        <v>17</v>
      </c>
      <c r="U394" s="2" t="s">
        <v>18</v>
      </c>
      <c r="V394" s="2" t="s">
        <v>19</v>
      </c>
      <c r="W394" s="2" t="s">
        <v>20</v>
      </c>
    </row>
    <row r="395" spans="3:23" ht="15.75" thickBot="1">
      <c r="C395" s="3">
        <v>1</v>
      </c>
      <c r="D395" s="4">
        <v>2</v>
      </c>
      <c r="E395" s="108">
        <v>3</v>
      </c>
      <c r="F395" s="109"/>
      <c r="G395" s="4">
        <v>4</v>
      </c>
      <c r="H395" s="4">
        <v>5</v>
      </c>
      <c r="I395" s="4">
        <v>6</v>
      </c>
      <c r="J395" s="4">
        <v>7</v>
      </c>
      <c r="K395" s="4">
        <v>8</v>
      </c>
      <c r="L395" s="4">
        <v>9</v>
      </c>
      <c r="M395" s="4">
        <v>10</v>
      </c>
      <c r="N395" s="4">
        <v>11</v>
      </c>
      <c r="O395" s="4">
        <v>12</v>
      </c>
      <c r="P395" s="4">
        <v>13</v>
      </c>
      <c r="Q395" s="4">
        <v>14</v>
      </c>
      <c r="R395" s="4">
        <v>15</v>
      </c>
      <c r="S395" s="4">
        <v>16</v>
      </c>
      <c r="T395" s="4">
        <v>17</v>
      </c>
      <c r="U395" s="4">
        <v>18</v>
      </c>
      <c r="V395" s="4">
        <v>19</v>
      </c>
      <c r="W395" s="4">
        <v>20</v>
      </c>
    </row>
    <row r="396" spans="3:23" ht="16.149999999999999" customHeight="1" thickBot="1">
      <c r="C396" s="105" t="s">
        <v>32</v>
      </c>
      <c r="D396" s="110" t="s">
        <v>38</v>
      </c>
      <c r="E396" s="101" t="s">
        <v>21</v>
      </c>
      <c r="F396" s="102"/>
      <c r="G396" s="48">
        <f>[26]ИТОГО!F9</f>
        <v>112</v>
      </c>
      <c r="H396" s="19">
        <f>[26]ИТОГО!G9</f>
        <v>0</v>
      </c>
      <c r="I396" s="46">
        <f>[26]ИТОГО!H9</f>
        <v>0</v>
      </c>
      <c r="J396" s="48">
        <f>[26]ИТОГО!I9</f>
        <v>72</v>
      </c>
      <c r="K396" s="46">
        <f>[26]ИТОГО!J9</f>
        <v>0</v>
      </c>
      <c r="L396" s="46">
        <f>[26]ИТОГО!K9</f>
        <v>37</v>
      </c>
      <c r="M396" s="4">
        <f>[26]ИТОГО!L9</f>
        <v>0</v>
      </c>
      <c r="N396" s="4">
        <f>[26]ИТОГО!M9</f>
        <v>0</v>
      </c>
      <c r="O396" s="4">
        <f>[26]ИТОГО!N9</f>
        <v>0</v>
      </c>
      <c r="P396" s="4">
        <f>[26]ИТОГО!O9</f>
        <v>0</v>
      </c>
      <c r="Q396" s="4">
        <f>[26]ИТОГО!P9</f>
        <v>3</v>
      </c>
      <c r="R396" s="4"/>
      <c r="S396" s="4"/>
      <c r="T396" s="4"/>
      <c r="U396" s="4"/>
      <c r="V396" s="4"/>
      <c r="W396" s="4"/>
    </row>
    <row r="397" spans="3:23" ht="16.5" thickBot="1">
      <c r="C397" s="106"/>
      <c r="D397" s="111"/>
      <c r="E397" s="108" t="s">
        <v>22</v>
      </c>
      <c r="F397" s="109"/>
      <c r="G397" s="48">
        <f>[26]ИТОГО!F10</f>
        <v>65</v>
      </c>
      <c r="H397" s="19">
        <f>[26]ИТОГО!G10</f>
        <v>0</v>
      </c>
      <c r="I397" s="46">
        <f>[26]ИТОГО!H10</f>
        <v>0</v>
      </c>
      <c r="J397" s="48">
        <f>[26]ИТОГО!I10</f>
        <v>47</v>
      </c>
      <c r="K397" s="46">
        <f>[26]ИТОГО!J10</f>
        <v>0</v>
      </c>
      <c r="L397" s="46">
        <f>[26]ИТОГО!K10</f>
        <v>16</v>
      </c>
      <c r="M397" s="4">
        <f>[26]ИТОГО!L10</f>
        <v>0</v>
      </c>
      <c r="N397" s="4">
        <f>[26]ИТОГО!M10</f>
        <v>0</v>
      </c>
      <c r="O397" s="4">
        <f>[26]ИТОГО!N10</f>
        <v>0</v>
      </c>
      <c r="P397" s="4">
        <f>[26]ИТОГО!O10</f>
        <v>0</v>
      </c>
      <c r="Q397" s="4">
        <f>[26]ИТОГО!P10</f>
        <v>2</v>
      </c>
      <c r="R397" s="4"/>
      <c r="S397" s="4"/>
      <c r="T397" s="4"/>
      <c r="U397" s="4"/>
      <c r="V397" s="4"/>
      <c r="W397" s="4"/>
    </row>
    <row r="398" spans="3:23" ht="26.25" thickBot="1">
      <c r="C398" s="106"/>
      <c r="D398" s="111"/>
      <c r="E398" s="6" t="s">
        <v>23</v>
      </c>
      <c r="F398" s="6" t="s">
        <v>24</v>
      </c>
      <c r="G398" s="47">
        <f>[26]ИТОГО!F11</f>
        <v>58.035714285714285</v>
      </c>
      <c r="H398" s="47" t="str">
        <f>[26]ИТОГО!G11</f>
        <v/>
      </c>
      <c r="I398" s="47" t="str">
        <f>[26]ИТОГО!H11</f>
        <v/>
      </c>
      <c r="J398" s="47">
        <f>[26]ИТОГО!I11</f>
        <v>65.277777777777771</v>
      </c>
      <c r="K398" s="47" t="str">
        <f>[26]ИТОГО!J11</f>
        <v/>
      </c>
      <c r="L398" s="47">
        <f>[26]ИТОГО!K11</f>
        <v>43.243243243243242</v>
      </c>
      <c r="M398" s="7" t="str">
        <f>[26]ИТОГО!L11</f>
        <v/>
      </c>
      <c r="N398" s="7" t="str">
        <f>[26]ИТОГО!M11</f>
        <v/>
      </c>
      <c r="O398" s="7" t="str">
        <f>[26]ИТОГО!N11</f>
        <v/>
      </c>
      <c r="P398" s="7" t="str">
        <f>[26]ИТОГО!O11</f>
        <v/>
      </c>
      <c r="Q398" s="7">
        <f>[26]ИТОГО!P11</f>
        <v>66.666666666666671</v>
      </c>
      <c r="R398" s="7" t="str">
        <f t="shared" ref="R398:W398" si="19">IF(R396="","",R397*100/R396)</f>
        <v/>
      </c>
      <c r="S398" s="7" t="str">
        <f t="shared" si="19"/>
        <v/>
      </c>
      <c r="T398" s="7" t="str">
        <f t="shared" si="19"/>
        <v/>
      </c>
      <c r="U398" s="7" t="str">
        <f t="shared" si="19"/>
        <v/>
      </c>
      <c r="V398" s="7" t="str">
        <f t="shared" si="19"/>
        <v/>
      </c>
      <c r="W398" s="7" t="str">
        <f t="shared" si="19"/>
        <v/>
      </c>
    </row>
    <row r="399" spans="3:23" ht="16.149999999999999" customHeight="1" thickBot="1">
      <c r="C399" s="106"/>
      <c r="D399" s="111"/>
      <c r="E399" s="101" t="s">
        <v>25</v>
      </c>
      <c r="F399" s="102"/>
      <c r="G399" s="48">
        <f>[26]ИТОГО!F12</f>
        <v>0</v>
      </c>
      <c r="H399" s="19">
        <f>[26]ИТОГО!G12</f>
        <v>0</v>
      </c>
      <c r="I399" s="46">
        <f>[26]ИТОГО!H12</f>
        <v>0</v>
      </c>
      <c r="J399" s="48">
        <f>[26]ИТОГО!I12</f>
        <v>0</v>
      </c>
      <c r="K399" s="46">
        <f>[26]ИТОГО!J12</f>
        <v>0</v>
      </c>
      <c r="L399" s="46">
        <f>[26]ИТОГО!K12</f>
        <v>0</v>
      </c>
      <c r="M399" s="4">
        <f>[26]ИТОГО!L12</f>
        <v>0</v>
      </c>
      <c r="N399" s="4">
        <f>[26]ИТОГО!M12</f>
        <v>0</v>
      </c>
      <c r="O399" s="4">
        <f>[26]ИТОГО!N12</f>
        <v>0</v>
      </c>
      <c r="P399" s="4">
        <f>[26]ИТОГО!O12</f>
        <v>0</v>
      </c>
      <c r="Q399" s="4">
        <f>[26]ИТОГО!P12</f>
        <v>0</v>
      </c>
      <c r="R399" s="4"/>
      <c r="S399" s="4"/>
      <c r="T399" s="4"/>
      <c r="U399" s="4"/>
      <c r="V399" s="4"/>
      <c r="W399" s="4"/>
    </row>
    <row r="400" spans="3:23" ht="16.5" thickBot="1">
      <c r="C400" s="106"/>
      <c r="D400" s="111"/>
      <c r="E400" s="108" t="s">
        <v>22</v>
      </c>
      <c r="F400" s="109"/>
      <c r="G400" s="48">
        <f>[26]ИТОГО!F13</f>
        <v>0</v>
      </c>
      <c r="H400" s="19">
        <f>[26]ИТОГО!G13</f>
        <v>0</v>
      </c>
      <c r="I400" s="46">
        <f>[26]ИТОГО!H13</f>
        <v>0</v>
      </c>
      <c r="J400" s="48">
        <f>[26]ИТОГО!I13</f>
        <v>0</v>
      </c>
      <c r="K400" s="46">
        <f>[26]ИТОГО!J13</f>
        <v>0</v>
      </c>
      <c r="L400" s="46">
        <f>[26]ИТОГО!K13</f>
        <v>0</v>
      </c>
      <c r="M400" s="4">
        <f>[26]ИТОГО!L13</f>
        <v>0</v>
      </c>
      <c r="N400" s="4">
        <f>[26]ИТОГО!M13</f>
        <v>0</v>
      </c>
      <c r="O400" s="4">
        <f>[26]ИТОГО!N13</f>
        <v>0</v>
      </c>
      <c r="P400" s="4">
        <f>[26]ИТОГО!O13</f>
        <v>0</v>
      </c>
      <c r="Q400" s="4">
        <f>[26]ИТОГО!P13</f>
        <v>0</v>
      </c>
      <c r="R400" s="4"/>
      <c r="S400" s="4"/>
      <c r="T400" s="4"/>
      <c r="U400" s="4"/>
      <c r="V400" s="4"/>
      <c r="W400" s="4"/>
    </row>
    <row r="401" spans="3:23" ht="26.25" thickBot="1">
      <c r="C401" s="106"/>
      <c r="D401" s="111"/>
      <c r="E401" s="6" t="s">
        <v>23</v>
      </c>
      <c r="F401" s="8" t="s">
        <v>24</v>
      </c>
      <c r="G401" s="47" t="str">
        <f>[26]ИТОГО!F14</f>
        <v/>
      </c>
      <c r="H401" s="47" t="str">
        <f>[26]ИТОГО!G14</f>
        <v/>
      </c>
      <c r="I401" s="47" t="str">
        <f>[26]ИТОГО!H14</f>
        <v/>
      </c>
      <c r="J401" s="47" t="str">
        <f>[26]ИТОГО!I14</f>
        <v/>
      </c>
      <c r="K401" s="47" t="str">
        <f>[26]ИТОГО!J14</f>
        <v/>
      </c>
      <c r="L401" s="47" t="str">
        <f>[26]ИТОГО!K14</f>
        <v/>
      </c>
      <c r="M401" s="7" t="str">
        <f>[26]ИТОГО!L14</f>
        <v/>
      </c>
      <c r="N401" s="7" t="str">
        <f>[26]ИТОГО!M14</f>
        <v/>
      </c>
      <c r="O401" s="7" t="str">
        <f>[26]ИТОГО!N14</f>
        <v/>
      </c>
      <c r="P401" s="7" t="str">
        <f>[26]ИТОГО!O14</f>
        <v/>
      </c>
      <c r="Q401" s="7" t="str">
        <f>[26]ИТОГО!P14</f>
        <v/>
      </c>
      <c r="R401" s="7" t="str">
        <f t="shared" ref="R401:W401" si="20">IF(R399="","",R400*100/R399)</f>
        <v/>
      </c>
      <c r="S401" s="7" t="str">
        <f t="shared" si="20"/>
        <v/>
      </c>
      <c r="T401" s="7" t="str">
        <f t="shared" si="20"/>
        <v/>
      </c>
      <c r="U401" s="7" t="str">
        <f t="shared" si="20"/>
        <v/>
      </c>
      <c r="V401" s="7" t="str">
        <f t="shared" si="20"/>
        <v/>
      </c>
      <c r="W401" s="7" t="str">
        <f t="shared" si="20"/>
        <v/>
      </c>
    </row>
    <row r="402" spans="3:23" ht="16.149999999999999" customHeight="1" thickBot="1">
      <c r="C402" s="106"/>
      <c r="D402" s="111"/>
      <c r="E402" s="101" t="s">
        <v>26</v>
      </c>
      <c r="F402" s="102"/>
      <c r="G402" s="48">
        <f>[26]ИТОГО!F15</f>
        <v>89</v>
      </c>
      <c r="H402" s="19">
        <f>[26]ИТОГО!G15</f>
        <v>0</v>
      </c>
      <c r="I402" s="46">
        <f>[26]ИТОГО!H15</f>
        <v>0</v>
      </c>
      <c r="J402" s="48">
        <f>[26]ИТОГО!I15</f>
        <v>61</v>
      </c>
      <c r="K402" s="46">
        <f>[26]ИТОГО!J15</f>
        <v>0</v>
      </c>
      <c r="L402" s="46">
        <f>[26]ИТОГО!K15</f>
        <v>26</v>
      </c>
      <c r="M402" s="4">
        <f>[26]ИТОГО!L15</f>
        <v>0</v>
      </c>
      <c r="N402" s="4">
        <f>[26]ИТОГО!M15</f>
        <v>0</v>
      </c>
      <c r="O402" s="4">
        <f>[26]ИТОГО!N15</f>
        <v>0</v>
      </c>
      <c r="P402" s="4">
        <f>[26]ИТОГО!O15</f>
        <v>0</v>
      </c>
      <c r="Q402" s="4">
        <f>[26]ИТОГО!P15</f>
        <v>2</v>
      </c>
      <c r="R402" s="4"/>
      <c r="S402" s="4"/>
      <c r="T402" s="4"/>
      <c r="U402" s="4"/>
      <c r="V402" s="4"/>
      <c r="W402" s="4"/>
    </row>
    <row r="403" spans="3:23" ht="16.5" thickBot="1">
      <c r="C403" s="106"/>
      <c r="D403" s="111"/>
      <c r="E403" s="108" t="s">
        <v>22</v>
      </c>
      <c r="F403" s="109"/>
      <c r="G403" s="48">
        <f>[26]ИТОГО!F16</f>
        <v>51</v>
      </c>
      <c r="H403" s="19">
        <f>[26]ИТОГО!G16</f>
        <v>0</v>
      </c>
      <c r="I403" s="46">
        <f>[26]ИТОГО!H16</f>
        <v>0</v>
      </c>
      <c r="J403" s="48">
        <f>[26]ИТОГО!I16</f>
        <v>34</v>
      </c>
      <c r="K403" s="46">
        <f>[26]ИТОГО!J16</f>
        <v>0</v>
      </c>
      <c r="L403" s="46">
        <f>[26]ИТОГО!K16</f>
        <v>15</v>
      </c>
      <c r="M403" s="4">
        <f>[26]ИТОГО!L16</f>
        <v>0</v>
      </c>
      <c r="N403" s="4">
        <f>[26]ИТОГО!M16</f>
        <v>0</v>
      </c>
      <c r="O403" s="4">
        <f>[26]ИТОГО!N16</f>
        <v>0</v>
      </c>
      <c r="P403" s="4">
        <f>[26]ИТОГО!O16</f>
        <v>0</v>
      </c>
      <c r="Q403" s="4">
        <f>[26]ИТОГО!P16</f>
        <v>2</v>
      </c>
      <c r="R403" s="4"/>
      <c r="S403" s="4"/>
      <c r="T403" s="4"/>
      <c r="U403" s="4"/>
      <c r="V403" s="4"/>
      <c r="W403" s="4"/>
    </row>
    <row r="404" spans="3:23" ht="26.25" thickBot="1">
      <c r="C404" s="107"/>
      <c r="D404" s="112"/>
      <c r="E404" s="6" t="s">
        <v>23</v>
      </c>
      <c r="F404" s="8" t="s">
        <v>24</v>
      </c>
      <c r="G404" s="47">
        <f>[26]ИТОГО!F17</f>
        <v>57.303370786516851</v>
      </c>
      <c r="H404" s="47" t="str">
        <f>[26]ИТОГО!G17</f>
        <v/>
      </c>
      <c r="I404" s="47" t="str">
        <f>[26]ИТОГО!H17</f>
        <v/>
      </c>
      <c r="J404" s="47">
        <f>[26]ИТОГО!I17</f>
        <v>55.73770491803279</v>
      </c>
      <c r="K404" s="47" t="str">
        <f>[26]ИТОГО!J17</f>
        <v/>
      </c>
      <c r="L404" s="47">
        <f>[26]ИТОГО!K17</f>
        <v>57.692307692307693</v>
      </c>
      <c r="M404" s="7" t="str">
        <f>[26]ИТОГО!L17</f>
        <v/>
      </c>
      <c r="N404" s="7" t="str">
        <f>[26]ИТОГО!M17</f>
        <v/>
      </c>
      <c r="O404" s="7" t="str">
        <f>[26]ИТОГО!N17</f>
        <v/>
      </c>
      <c r="P404" s="7" t="str">
        <f>[26]ИТОГО!O17</f>
        <v/>
      </c>
      <c r="Q404" s="7">
        <f>[26]ИТОГО!P17</f>
        <v>100</v>
      </c>
      <c r="R404" s="7" t="str">
        <f t="shared" ref="R404:W404" si="21">IF(R402="","",R403*100/R402)</f>
        <v/>
      </c>
      <c r="S404" s="7" t="str">
        <f t="shared" si="21"/>
        <v/>
      </c>
      <c r="T404" s="7" t="str">
        <f t="shared" si="21"/>
        <v/>
      </c>
      <c r="U404" s="7" t="str">
        <f t="shared" si="21"/>
        <v/>
      </c>
      <c r="V404" s="7" t="str">
        <f t="shared" si="21"/>
        <v/>
      </c>
      <c r="W404" s="7" t="str">
        <f t="shared" si="21"/>
        <v/>
      </c>
    </row>
    <row r="405" spans="3:23" ht="16.899999999999999" customHeight="1" thickBot="1">
      <c r="C405" s="3"/>
      <c r="D405" s="4"/>
      <c r="E405" s="101" t="s">
        <v>36</v>
      </c>
      <c r="F405" s="102"/>
      <c r="G405" s="49">
        <f>[26]ИТОГО!F18</f>
        <v>45.535714285714285</v>
      </c>
      <c r="H405" s="49" t="str">
        <f>[26]ИТОГО!G18</f>
        <v/>
      </c>
      <c r="I405" s="49" t="str">
        <f>[26]ИТОГО!H18</f>
        <v/>
      </c>
      <c r="J405" s="49">
        <f>[26]ИТОГО!I18</f>
        <v>47.222222222222221</v>
      </c>
      <c r="K405" s="49" t="str">
        <f>[26]ИТОГО!J18</f>
        <v/>
      </c>
      <c r="L405" s="49">
        <f>[26]ИТОГО!K18</f>
        <v>40.54054054054054</v>
      </c>
      <c r="M405" s="9" t="str">
        <f>[26]ИТОГО!L18</f>
        <v/>
      </c>
      <c r="N405" s="9" t="str">
        <f>[26]ИТОГО!M18</f>
        <v/>
      </c>
      <c r="O405" s="9" t="str">
        <f>[26]ИТОГО!N18</f>
        <v/>
      </c>
      <c r="P405" s="9" t="str">
        <f>[26]ИТОГО!O18</f>
        <v/>
      </c>
      <c r="Q405" s="9">
        <f>[26]ИТОГО!P18</f>
        <v>66.666666666666657</v>
      </c>
      <c r="R405" s="9" t="str">
        <f t="shared" ref="R405:W405" si="22">IF(R396="","",R403/R396*100)</f>
        <v/>
      </c>
      <c r="S405" s="9" t="str">
        <f t="shared" si="22"/>
        <v/>
      </c>
      <c r="T405" s="9" t="str">
        <f t="shared" si="22"/>
        <v/>
      </c>
      <c r="U405" s="9" t="str">
        <f t="shared" si="22"/>
        <v/>
      </c>
      <c r="V405" s="9" t="str">
        <f t="shared" si="22"/>
        <v/>
      </c>
      <c r="W405" s="9" t="str">
        <f t="shared" si="22"/>
        <v/>
      </c>
    </row>
    <row r="406" spans="3:23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3:23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3:23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3:23" ht="14.45" customHeight="1">
      <c r="C409" s="1"/>
      <c r="D409" s="1"/>
      <c r="E409" s="1"/>
      <c r="F409" s="113" t="s">
        <v>39</v>
      </c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  <c r="S409" s="113"/>
      <c r="T409" s="1"/>
      <c r="U409" s="1"/>
      <c r="V409" s="1"/>
      <c r="W409" s="1"/>
    </row>
    <row r="410" spans="3:23" ht="14.45" customHeight="1">
      <c r="C410" s="1"/>
      <c r="D410" s="1"/>
      <c r="E410" s="1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  <c r="T410" s="1"/>
      <c r="U410" s="1"/>
      <c r="V410" s="1"/>
      <c r="W410" s="1"/>
    </row>
    <row r="411" spans="3:23" ht="14.45" customHeight="1">
      <c r="C411" s="1"/>
      <c r="D411" s="1"/>
      <c r="E411" s="1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  <c r="S411" s="113"/>
      <c r="T411" s="1"/>
      <c r="U411" s="1"/>
      <c r="V411" s="1"/>
      <c r="W411" s="1"/>
    </row>
    <row r="412" spans="3:23" ht="15.75" thickBot="1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3:23" ht="21" customHeight="1" thickBot="1">
      <c r="C413" s="103" t="s">
        <v>0</v>
      </c>
      <c r="D413" s="103" t="s">
        <v>1</v>
      </c>
      <c r="E413" s="114" t="s">
        <v>2</v>
      </c>
      <c r="F413" s="115"/>
      <c r="G413" s="118" t="s">
        <v>3</v>
      </c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20"/>
    </row>
    <row r="414" spans="3:23" ht="15" customHeight="1" thickBot="1">
      <c r="C414" s="104"/>
      <c r="D414" s="104"/>
      <c r="E414" s="116"/>
      <c r="F414" s="117"/>
      <c r="G414" s="2" t="s">
        <v>4</v>
      </c>
      <c r="H414" s="2" t="s">
        <v>5</v>
      </c>
      <c r="I414" s="2" t="s">
        <v>6</v>
      </c>
      <c r="J414" s="2" t="s">
        <v>7</v>
      </c>
      <c r="K414" s="2" t="s">
        <v>8</v>
      </c>
      <c r="L414" s="2" t="s">
        <v>9</v>
      </c>
      <c r="M414" s="2" t="s">
        <v>10</v>
      </c>
      <c r="N414" s="2" t="s">
        <v>11</v>
      </c>
      <c r="O414" s="2" t="s">
        <v>12</v>
      </c>
      <c r="P414" s="2" t="s">
        <v>13</v>
      </c>
      <c r="Q414" s="2" t="s">
        <v>14</v>
      </c>
      <c r="R414" s="2" t="s">
        <v>15</v>
      </c>
      <c r="S414" s="2" t="s">
        <v>16</v>
      </c>
      <c r="T414" s="2" t="s">
        <v>17</v>
      </c>
      <c r="U414" s="2" t="s">
        <v>18</v>
      </c>
      <c r="V414" s="2" t="s">
        <v>19</v>
      </c>
      <c r="W414" s="2" t="s">
        <v>20</v>
      </c>
    </row>
    <row r="415" spans="3:23" ht="15.75" thickBot="1">
      <c r="C415" s="3">
        <v>1</v>
      </c>
      <c r="D415" s="4">
        <v>2</v>
      </c>
      <c r="E415" s="108">
        <v>3</v>
      </c>
      <c r="F415" s="109"/>
      <c r="G415" s="4">
        <v>4</v>
      </c>
      <c r="H415" s="4">
        <v>5</v>
      </c>
      <c r="I415" s="4">
        <v>6</v>
      </c>
      <c r="J415" s="4">
        <v>7</v>
      </c>
      <c r="K415" s="4">
        <v>8</v>
      </c>
      <c r="L415" s="4">
        <v>9</v>
      </c>
      <c r="M415" s="4">
        <v>10</v>
      </c>
      <c r="N415" s="4">
        <v>11</v>
      </c>
      <c r="O415" s="4">
        <v>12</v>
      </c>
      <c r="P415" s="4">
        <v>13</v>
      </c>
      <c r="Q415" s="4">
        <v>14</v>
      </c>
      <c r="R415" s="4">
        <v>15</v>
      </c>
      <c r="S415" s="4">
        <v>16</v>
      </c>
      <c r="T415" s="4">
        <v>17</v>
      </c>
      <c r="U415" s="4">
        <v>18</v>
      </c>
      <c r="V415" s="4">
        <v>19</v>
      </c>
      <c r="W415" s="4">
        <v>20</v>
      </c>
    </row>
    <row r="416" spans="3:23" ht="16.149999999999999" customHeight="1" thickBot="1">
      <c r="C416" s="105" t="s">
        <v>94</v>
      </c>
      <c r="D416" s="110" t="s">
        <v>39</v>
      </c>
      <c r="E416" s="101" t="s">
        <v>21</v>
      </c>
      <c r="F416" s="102"/>
      <c r="G416" s="5">
        <f>[27]ИТОГО!F9</f>
        <v>609</v>
      </c>
      <c r="H416" s="19">
        <f>[27]ИТОГО!G9</f>
        <v>5</v>
      </c>
      <c r="I416" s="4">
        <f>[27]ИТОГО!H9</f>
        <v>0</v>
      </c>
      <c r="J416" s="4">
        <f>[27]ИТОГО!I9</f>
        <v>238</v>
      </c>
      <c r="K416" s="4">
        <f>[27]ИТОГО!J9</f>
        <v>0</v>
      </c>
      <c r="L416" s="4">
        <f>[27]ИТОГО!K9</f>
        <v>271</v>
      </c>
      <c r="M416" s="4">
        <f>[27]ИТОГО!L9</f>
        <v>0</v>
      </c>
      <c r="N416" s="4">
        <f>[27]ИТОГО!M9</f>
        <v>17</v>
      </c>
      <c r="O416" s="4">
        <f>[27]ИТОГО!N9</f>
        <v>0</v>
      </c>
      <c r="P416" s="4">
        <f>[27]ИТОГО!O9</f>
        <v>8</v>
      </c>
      <c r="Q416" s="4">
        <f>[27]ИТОГО!P9</f>
        <v>70</v>
      </c>
      <c r="R416" s="4"/>
      <c r="S416" s="4"/>
      <c r="T416" s="4"/>
      <c r="U416" s="4"/>
      <c r="V416" s="4"/>
      <c r="W416" s="4"/>
    </row>
    <row r="417" spans="3:23" ht="16.5" thickBot="1">
      <c r="C417" s="106"/>
      <c r="D417" s="111"/>
      <c r="E417" s="108" t="s">
        <v>22</v>
      </c>
      <c r="F417" s="109"/>
      <c r="G417" s="5">
        <f>[27]ИТОГО!F10</f>
        <v>553</v>
      </c>
      <c r="H417" s="19">
        <f>[27]ИТОГО!G10</f>
        <v>5</v>
      </c>
      <c r="I417" s="4">
        <f>[27]ИТОГО!H10</f>
        <v>0</v>
      </c>
      <c r="J417" s="4">
        <f>[27]ИТОГО!I10</f>
        <v>207</v>
      </c>
      <c r="K417" s="4">
        <f>[27]ИТОГО!J10</f>
        <v>0</v>
      </c>
      <c r="L417" s="4">
        <f>[27]ИТОГО!K10</f>
        <v>252</v>
      </c>
      <c r="M417" s="4">
        <f>[27]ИТОГО!L10</f>
        <v>0</v>
      </c>
      <c r="N417" s="4">
        <f>[27]ИТОГО!M10</f>
        <v>16</v>
      </c>
      <c r="O417" s="4">
        <f>[27]ИТОГО!N10</f>
        <v>0</v>
      </c>
      <c r="P417" s="4">
        <f>[27]ИТОГО!O10</f>
        <v>8</v>
      </c>
      <c r="Q417" s="4">
        <f>[27]ИТОГО!P10</f>
        <v>65</v>
      </c>
      <c r="R417" s="4"/>
      <c r="S417" s="4"/>
      <c r="T417" s="4"/>
      <c r="U417" s="4"/>
      <c r="V417" s="4"/>
      <c r="W417" s="4"/>
    </row>
    <row r="418" spans="3:23" ht="26.25" thickBot="1">
      <c r="C418" s="106"/>
      <c r="D418" s="111"/>
      <c r="E418" s="6" t="s">
        <v>23</v>
      </c>
      <c r="F418" s="6" t="s">
        <v>24</v>
      </c>
      <c r="G418" s="7">
        <f>[27]ИТОГО!F11</f>
        <v>90.804597701149419</v>
      </c>
      <c r="H418" s="7">
        <f>[27]ИТОГО!G11</f>
        <v>100</v>
      </c>
      <c r="I418" s="7" t="str">
        <f>[27]ИТОГО!H11</f>
        <v/>
      </c>
      <c r="J418" s="7">
        <f>[27]ИТОГО!I11</f>
        <v>86.974789915966383</v>
      </c>
      <c r="K418" s="7" t="str">
        <f>[27]ИТОГО!J11</f>
        <v/>
      </c>
      <c r="L418" s="7">
        <f>[27]ИТОГО!K11</f>
        <v>92.988929889298888</v>
      </c>
      <c r="M418" s="7" t="str">
        <f>[27]ИТОГО!L11</f>
        <v/>
      </c>
      <c r="N418" s="7">
        <f>[27]ИТОГО!M11</f>
        <v>94.117647058823536</v>
      </c>
      <c r="O418" s="7" t="str">
        <f>[27]ИТОГО!N11</f>
        <v/>
      </c>
      <c r="P418" s="7">
        <f>[27]ИТОГО!O11</f>
        <v>100</v>
      </c>
      <c r="Q418" s="7">
        <f>[27]ИТОГО!P11</f>
        <v>92.857142857142861</v>
      </c>
      <c r="R418" s="7" t="str">
        <f t="shared" ref="R418:W418" si="23">IF(R416="","",R417*100/R416)</f>
        <v/>
      </c>
      <c r="S418" s="7" t="str">
        <f t="shared" si="23"/>
        <v/>
      </c>
      <c r="T418" s="7" t="str">
        <f t="shared" si="23"/>
        <v/>
      </c>
      <c r="U418" s="7" t="str">
        <f t="shared" si="23"/>
        <v/>
      </c>
      <c r="V418" s="7" t="str">
        <f t="shared" si="23"/>
        <v/>
      </c>
      <c r="W418" s="7" t="str">
        <f t="shared" si="23"/>
        <v/>
      </c>
    </row>
    <row r="419" spans="3:23" ht="16.149999999999999" customHeight="1" thickBot="1">
      <c r="C419" s="106"/>
      <c r="D419" s="111"/>
      <c r="E419" s="101" t="s">
        <v>25</v>
      </c>
      <c r="F419" s="102"/>
      <c r="G419" s="5">
        <f>[27]ИТОГО!F12</f>
        <v>287</v>
      </c>
      <c r="H419" s="19">
        <f>[27]ИТОГО!G12</f>
        <v>5</v>
      </c>
      <c r="I419" s="4">
        <f>[27]ИТОГО!H12</f>
        <v>0</v>
      </c>
      <c r="J419" s="4">
        <f>[27]ИТОГО!I12</f>
        <v>84</v>
      </c>
      <c r="K419" s="4">
        <f>[27]ИТОГО!J12</f>
        <v>0</v>
      </c>
      <c r="L419" s="4">
        <f>[27]ИТОГО!K12</f>
        <v>146</v>
      </c>
      <c r="M419" s="4">
        <f>[27]ИТОГО!L12</f>
        <v>0</v>
      </c>
      <c r="N419" s="4">
        <f>[27]ИТОГО!M12</f>
        <v>7</v>
      </c>
      <c r="O419" s="4">
        <f>[27]ИТОГО!N12</f>
        <v>0</v>
      </c>
      <c r="P419" s="4">
        <f>[27]ИТОГО!O12</f>
        <v>8</v>
      </c>
      <c r="Q419" s="4">
        <f>[27]ИТОГО!P12</f>
        <v>37</v>
      </c>
      <c r="R419" s="4"/>
      <c r="S419" s="4"/>
      <c r="T419" s="4"/>
      <c r="U419" s="4"/>
      <c r="V419" s="4"/>
      <c r="W419" s="4"/>
    </row>
    <row r="420" spans="3:23" ht="16.5" thickBot="1">
      <c r="C420" s="106"/>
      <c r="D420" s="111"/>
      <c r="E420" s="108" t="s">
        <v>22</v>
      </c>
      <c r="F420" s="109"/>
      <c r="G420" s="5">
        <f>[27]ИТОГО!F13</f>
        <v>238</v>
      </c>
      <c r="H420" s="19">
        <f>[27]ИТОГО!G13</f>
        <v>4</v>
      </c>
      <c r="I420" s="4">
        <f>[27]ИТОГО!H13</f>
        <v>0</v>
      </c>
      <c r="J420" s="4">
        <f>[27]ИТОГО!I13</f>
        <v>60</v>
      </c>
      <c r="K420" s="4">
        <f>[27]ИТОГО!J13</f>
        <v>0</v>
      </c>
      <c r="L420" s="4">
        <f>[27]ИТОГО!K13</f>
        <v>130</v>
      </c>
      <c r="M420" s="4">
        <f>[27]ИТОГО!L13</f>
        <v>0</v>
      </c>
      <c r="N420" s="4">
        <f>[27]ИТОГО!M13</f>
        <v>7</v>
      </c>
      <c r="O420" s="4">
        <f>[27]ИТОГО!N13</f>
        <v>0</v>
      </c>
      <c r="P420" s="4">
        <f>[27]ИТОГО!O13</f>
        <v>8</v>
      </c>
      <c r="Q420" s="4">
        <f>[27]ИТОГО!P13</f>
        <v>29</v>
      </c>
      <c r="R420" s="4"/>
      <c r="S420" s="4"/>
      <c r="T420" s="4"/>
      <c r="U420" s="4"/>
      <c r="V420" s="4"/>
      <c r="W420" s="4"/>
    </row>
    <row r="421" spans="3:23" ht="26.25" thickBot="1">
      <c r="C421" s="106"/>
      <c r="D421" s="111"/>
      <c r="E421" s="6" t="s">
        <v>23</v>
      </c>
      <c r="F421" s="8" t="s">
        <v>24</v>
      </c>
      <c r="G421" s="7">
        <f>[27]ИТОГО!F14</f>
        <v>82.926829268292678</v>
      </c>
      <c r="H421" s="7">
        <f>[27]ИТОГО!G14</f>
        <v>80</v>
      </c>
      <c r="I421" s="7" t="str">
        <f>[27]ИТОГО!H14</f>
        <v/>
      </c>
      <c r="J421" s="7">
        <f>[27]ИТОГО!I14</f>
        <v>71.428571428571431</v>
      </c>
      <c r="K421" s="7" t="str">
        <f>[27]ИТОГО!J14</f>
        <v/>
      </c>
      <c r="L421" s="7">
        <f>[27]ИТОГО!K14</f>
        <v>89.041095890410958</v>
      </c>
      <c r="M421" s="7" t="str">
        <f>[27]ИТОГО!L14</f>
        <v/>
      </c>
      <c r="N421" s="7">
        <f>[27]ИТОГО!M14</f>
        <v>100</v>
      </c>
      <c r="O421" s="7" t="str">
        <f>[27]ИТОГО!N14</f>
        <v/>
      </c>
      <c r="P421" s="7">
        <f>[27]ИТОГО!O14</f>
        <v>100</v>
      </c>
      <c r="Q421" s="7">
        <f>[27]ИТОГО!P14</f>
        <v>78.378378378378372</v>
      </c>
      <c r="R421" s="7" t="str">
        <f t="shared" ref="R421:W421" si="24">IF(R419="","",R420*100/R419)</f>
        <v/>
      </c>
      <c r="S421" s="7" t="str">
        <f t="shared" si="24"/>
        <v/>
      </c>
      <c r="T421" s="7" t="str">
        <f t="shared" si="24"/>
        <v/>
      </c>
      <c r="U421" s="7" t="str">
        <f t="shared" si="24"/>
        <v/>
      </c>
      <c r="V421" s="7" t="str">
        <f t="shared" si="24"/>
        <v/>
      </c>
      <c r="W421" s="7" t="str">
        <f t="shared" si="24"/>
        <v/>
      </c>
    </row>
    <row r="422" spans="3:23" ht="16.149999999999999" customHeight="1" thickBot="1">
      <c r="C422" s="106"/>
      <c r="D422" s="111"/>
      <c r="E422" s="101" t="s">
        <v>26</v>
      </c>
      <c r="F422" s="102"/>
      <c r="G422" s="5">
        <f>[27]ИТОГО!F15</f>
        <v>509</v>
      </c>
      <c r="H422" s="19">
        <f>[27]ИТОГО!G15</f>
        <v>0</v>
      </c>
      <c r="I422" s="4">
        <f>[27]ИТОГО!H15</f>
        <v>0</v>
      </c>
      <c r="J422" s="4">
        <f>[27]ИТОГО!I15</f>
        <v>192</v>
      </c>
      <c r="K422" s="4">
        <f>[27]ИТОГО!J15</f>
        <v>0</v>
      </c>
      <c r="L422" s="4">
        <f>[27]ИТОГО!K15</f>
        <v>236</v>
      </c>
      <c r="M422" s="4">
        <f>[27]ИТОГО!L15</f>
        <v>0</v>
      </c>
      <c r="N422" s="4">
        <f>[27]ИТОГО!M15</f>
        <v>16</v>
      </c>
      <c r="O422" s="4">
        <f>[27]ИТОГО!N15</f>
        <v>0</v>
      </c>
      <c r="P422" s="4">
        <f>[27]ИТОГО!O15</f>
        <v>8</v>
      </c>
      <c r="Q422" s="4">
        <f>[27]ИТОГО!P15</f>
        <v>57</v>
      </c>
      <c r="R422" s="4"/>
      <c r="S422" s="4"/>
      <c r="T422" s="4"/>
      <c r="U422" s="4"/>
      <c r="V422" s="4"/>
      <c r="W422" s="4"/>
    </row>
    <row r="423" spans="3:23" ht="16.5" thickBot="1">
      <c r="C423" s="106"/>
      <c r="D423" s="111"/>
      <c r="E423" s="108" t="s">
        <v>22</v>
      </c>
      <c r="F423" s="109"/>
      <c r="G423" s="5">
        <f>[27]ИТОГО!F16</f>
        <v>375</v>
      </c>
      <c r="H423" s="19">
        <f>[27]ИТОГО!G16</f>
        <v>0</v>
      </c>
      <c r="I423" s="4">
        <f>[27]ИТОГО!H16</f>
        <v>0</v>
      </c>
      <c r="J423" s="4">
        <f>[27]ИТОГО!I16</f>
        <v>128</v>
      </c>
      <c r="K423" s="4">
        <f>[27]ИТОГО!J16</f>
        <v>0</v>
      </c>
      <c r="L423" s="4">
        <f>[27]ИТОГО!K16</f>
        <v>182</v>
      </c>
      <c r="M423" s="4">
        <f>[27]ИТОГО!L16</f>
        <v>0</v>
      </c>
      <c r="N423" s="4">
        <f>[27]ИТОГО!M16</f>
        <v>14</v>
      </c>
      <c r="O423" s="4">
        <f>[27]ИТОГО!N16</f>
        <v>0</v>
      </c>
      <c r="P423" s="4">
        <f>[27]ИТОГО!O16</f>
        <v>8</v>
      </c>
      <c r="Q423" s="4">
        <f>[27]ИТОГО!P16</f>
        <v>43</v>
      </c>
      <c r="R423" s="4"/>
      <c r="S423" s="4"/>
      <c r="T423" s="4"/>
      <c r="U423" s="4"/>
      <c r="V423" s="4"/>
      <c r="W423" s="4"/>
    </row>
    <row r="424" spans="3:23" ht="26.25" thickBot="1">
      <c r="C424" s="107"/>
      <c r="D424" s="112"/>
      <c r="E424" s="6" t="s">
        <v>23</v>
      </c>
      <c r="F424" s="8" t="s">
        <v>24</v>
      </c>
      <c r="G424" s="7">
        <f>[27]ИТОГО!F17</f>
        <v>73.673870333988219</v>
      </c>
      <c r="H424" s="7" t="str">
        <f>[27]ИТОГО!G17</f>
        <v/>
      </c>
      <c r="I424" s="7" t="str">
        <f>[27]ИТОГО!H17</f>
        <v/>
      </c>
      <c r="J424" s="7">
        <f>[27]ИТОГО!I17</f>
        <v>66.666666666666671</v>
      </c>
      <c r="K424" s="7" t="str">
        <f>[27]ИТОГО!J17</f>
        <v/>
      </c>
      <c r="L424" s="7">
        <f>[27]ИТОГО!K17</f>
        <v>77.118644067796609</v>
      </c>
      <c r="M424" s="7" t="str">
        <f>[27]ИТОГО!L17</f>
        <v/>
      </c>
      <c r="N424" s="7">
        <f>[27]ИТОГО!M17</f>
        <v>87.5</v>
      </c>
      <c r="O424" s="7" t="str">
        <f>[27]ИТОГО!N17</f>
        <v/>
      </c>
      <c r="P424" s="7">
        <f>[27]ИТОГО!O17</f>
        <v>100</v>
      </c>
      <c r="Q424" s="7">
        <f>[27]ИТОГО!P17</f>
        <v>75.438596491228068</v>
      </c>
      <c r="R424" s="7" t="str">
        <f t="shared" ref="R424:W424" si="25">IF(R422="","",R423*100/R422)</f>
        <v/>
      </c>
      <c r="S424" s="7" t="str">
        <f t="shared" si="25"/>
        <v/>
      </c>
      <c r="T424" s="7" t="str">
        <f t="shared" si="25"/>
        <v/>
      </c>
      <c r="U424" s="7" t="str">
        <f t="shared" si="25"/>
        <v/>
      </c>
      <c r="V424" s="7" t="str">
        <f t="shared" si="25"/>
        <v/>
      </c>
      <c r="W424" s="7" t="str">
        <f t="shared" si="25"/>
        <v/>
      </c>
    </row>
    <row r="425" spans="3:23" ht="16.899999999999999" customHeight="1" thickBot="1">
      <c r="C425" s="3"/>
      <c r="D425" s="4"/>
      <c r="E425" s="101" t="s">
        <v>40</v>
      </c>
      <c r="F425" s="102"/>
      <c r="G425" s="9">
        <f>[27]ИТОГО!F18</f>
        <v>61.576354679802961</v>
      </c>
      <c r="H425" s="9">
        <f>[27]ИТОГО!G18</f>
        <v>0</v>
      </c>
      <c r="I425" s="9" t="str">
        <f>[27]ИТОГО!H18</f>
        <v/>
      </c>
      <c r="J425" s="9">
        <f>[27]ИТОГО!I18</f>
        <v>53.781512605042018</v>
      </c>
      <c r="K425" s="9" t="str">
        <f>[27]ИТОГО!J18</f>
        <v/>
      </c>
      <c r="L425" s="9">
        <f>[27]ИТОГО!K18</f>
        <v>67.158671586715869</v>
      </c>
      <c r="M425" s="9" t="str">
        <f>[27]ИТОГО!L18</f>
        <v/>
      </c>
      <c r="N425" s="9">
        <f>[27]ИТОГО!M18</f>
        <v>82.35294117647058</v>
      </c>
      <c r="O425" s="9" t="str">
        <f>[27]ИТОГО!N18</f>
        <v/>
      </c>
      <c r="P425" s="9">
        <f>[27]ИТОГО!O18</f>
        <v>100</v>
      </c>
      <c r="Q425" s="9">
        <f>[27]ИТОГО!P18</f>
        <v>61.428571428571431</v>
      </c>
      <c r="R425" s="9" t="str">
        <f t="shared" ref="R425:W425" si="26">IF(R416="","",R423/R416*100)</f>
        <v/>
      </c>
      <c r="S425" s="9" t="str">
        <f t="shared" si="26"/>
        <v/>
      </c>
      <c r="T425" s="9" t="str">
        <f t="shared" si="26"/>
        <v/>
      </c>
      <c r="U425" s="9" t="str">
        <f t="shared" si="26"/>
        <v/>
      </c>
      <c r="V425" s="9" t="str">
        <f t="shared" si="26"/>
        <v/>
      </c>
      <c r="W425" s="9" t="str">
        <f t="shared" si="26"/>
        <v/>
      </c>
    </row>
    <row r="426" spans="3:23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3:23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3:23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3:23" ht="14.45" customHeight="1">
      <c r="C429" s="1"/>
      <c r="D429" s="1"/>
      <c r="E429" s="1"/>
      <c r="F429" s="113" t="s">
        <v>41</v>
      </c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  <c r="R429" s="113"/>
      <c r="S429" s="113"/>
      <c r="T429" s="1"/>
      <c r="U429" s="1"/>
      <c r="V429" s="1"/>
      <c r="W429" s="1"/>
    </row>
    <row r="430" spans="3:23" ht="14.45" customHeight="1">
      <c r="C430" s="1"/>
      <c r="D430" s="1"/>
      <c r="E430" s="1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  <c r="P430" s="113"/>
      <c r="Q430" s="113"/>
      <c r="R430" s="113"/>
      <c r="S430" s="113"/>
      <c r="T430" s="1"/>
      <c r="U430" s="1"/>
      <c r="V430" s="1"/>
      <c r="W430" s="1"/>
    </row>
    <row r="431" spans="3:23" ht="14.45" customHeight="1">
      <c r="C431" s="1"/>
      <c r="D431" s="1"/>
      <c r="E431" s="1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  <c r="R431" s="113"/>
      <c r="S431" s="113"/>
      <c r="T431" s="1"/>
      <c r="U431" s="1"/>
      <c r="V431" s="1"/>
      <c r="W431" s="1"/>
    </row>
    <row r="432" spans="3:23" ht="15.75" thickBot="1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3:23" ht="21" customHeight="1" thickBot="1">
      <c r="C433" s="103" t="s">
        <v>0</v>
      </c>
      <c r="D433" s="103" t="s">
        <v>1</v>
      </c>
      <c r="E433" s="114" t="s">
        <v>2</v>
      </c>
      <c r="F433" s="115"/>
      <c r="G433" s="118" t="s">
        <v>3</v>
      </c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20"/>
    </row>
    <row r="434" spans="3:23" ht="15" customHeight="1" thickBot="1">
      <c r="C434" s="104"/>
      <c r="D434" s="104"/>
      <c r="E434" s="116"/>
      <c r="F434" s="117"/>
      <c r="G434" s="2" t="s">
        <v>4</v>
      </c>
      <c r="H434" s="2" t="s">
        <v>5</v>
      </c>
      <c r="I434" s="2" t="s">
        <v>6</v>
      </c>
      <c r="J434" s="2" t="s">
        <v>7</v>
      </c>
      <c r="K434" s="2" t="s">
        <v>8</v>
      </c>
      <c r="L434" s="2" t="s">
        <v>9</v>
      </c>
      <c r="M434" s="2" t="s">
        <v>10</v>
      </c>
      <c r="N434" s="2" t="s">
        <v>11</v>
      </c>
      <c r="O434" s="2" t="s">
        <v>12</v>
      </c>
      <c r="P434" s="2" t="s">
        <v>13</v>
      </c>
      <c r="Q434" s="2" t="s">
        <v>14</v>
      </c>
      <c r="R434" s="2" t="s">
        <v>15</v>
      </c>
      <c r="S434" s="2" t="s">
        <v>16</v>
      </c>
      <c r="T434" s="2" t="s">
        <v>17</v>
      </c>
      <c r="U434" s="2" t="s">
        <v>18</v>
      </c>
      <c r="V434" s="2" t="s">
        <v>19</v>
      </c>
      <c r="W434" s="2" t="s">
        <v>20</v>
      </c>
    </row>
    <row r="435" spans="3:23" ht="15.75" thickBot="1">
      <c r="C435" s="3">
        <v>1</v>
      </c>
      <c r="D435" s="4">
        <v>2</v>
      </c>
      <c r="E435" s="108">
        <v>3</v>
      </c>
      <c r="F435" s="109"/>
      <c r="G435" s="4">
        <v>4</v>
      </c>
      <c r="H435" s="4">
        <v>5</v>
      </c>
      <c r="I435" s="4">
        <v>6</v>
      </c>
      <c r="J435" s="4">
        <v>7</v>
      </c>
      <c r="K435" s="4">
        <v>8</v>
      </c>
      <c r="L435" s="4">
        <v>9</v>
      </c>
      <c r="M435" s="4">
        <v>10</v>
      </c>
      <c r="N435" s="4">
        <v>11</v>
      </c>
      <c r="O435" s="4">
        <v>12</v>
      </c>
      <c r="P435" s="4">
        <v>13</v>
      </c>
      <c r="Q435" s="4">
        <v>14</v>
      </c>
      <c r="R435" s="4">
        <v>15</v>
      </c>
      <c r="S435" s="4">
        <v>16</v>
      </c>
      <c r="T435" s="4">
        <v>17</v>
      </c>
      <c r="U435" s="4">
        <v>18</v>
      </c>
      <c r="V435" s="4">
        <v>19</v>
      </c>
      <c r="W435" s="4">
        <v>20</v>
      </c>
    </row>
    <row r="436" spans="3:23" ht="16.149999999999999" customHeight="1" thickBot="1">
      <c r="C436" s="105" t="s">
        <v>94</v>
      </c>
      <c r="D436" s="110" t="s">
        <v>42</v>
      </c>
      <c r="E436" s="101" t="s">
        <v>21</v>
      </c>
      <c r="F436" s="102"/>
      <c r="G436" s="58">
        <f>[28]ИТОГО!F9</f>
        <v>224</v>
      </c>
      <c r="H436" s="19">
        <f>[28]ИТОГО!G9</f>
        <v>0</v>
      </c>
      <c r="I436" s="51">
        <f>[28]ИТОГО!H9</f>
        <v>0</v>
      </c>
      <c r="J436" s="51">
        <f>[28]ИТОГО!I9</f>
        <v>224</v>
      </c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</row>
    <row r="437" spans="3:23" ht="16.5" thickBot="1">
      <c r="C437" s="106"/>
      <c r="D437" s="111"/>
      <c r="E437" s="108" t="s">
        <v>22</v>
      </c>
      <c r="F437" s="109"/>
      <c r="G437" s="58">
        <f>[28]ИТОГО!F10</f>
        <v>213</v>
      </c>
      <c r="H437" s="19">
        <f>[28]ИТОГО!G10</f>
        <v>0</v>
      </c>
      <c r="I437" s="51">
        <f>[28]ИТОГО!H10</f>
        <v>0</v>
      </c>
      <c r="J437" s="51">
        <f>[28]ИТОГО!I10</f>
        <v>213</v>
      </c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</row>
    <row r="438" spans="3:23" ht="26.25" thickBot="1">
      <c r="C438" s="106"/>
      <c r="D438" s="111"/>
      <c r="E438" s="6" t="s">
        <v>23</v>
      </c>
      <c r="F438" s="6" t="s">
        <v>24</v>
      </c>
      <c r="G438" s="57">
        <f>[28]ИТОГО!F11</f>
        <v>95.089285714285708</v>
      </c>
      <c r="H438" s="57" t="str">
        <f>[28]ИТОГО!G11</f>
        <v/>
      </c>
      <c r="I438" s="57" t="str">
        <f>[28]ИТОГО!H11</f>
        <v/>
      </c>
      <c r="J438" s="57">
        <f>[28]ИТОГО!I11</f>
        <v>95.089285714285708</v>
      </c>
      <c r="K438" s="7" t="str">
        <f>IF(K436="","",K437*100/K436)</f>
        <v/>
      </c>
      <c r="L438" s="7" t="str">
        <f>IF(L436="","",L437*100/L436)</f>
        <v/>
      </c>
      <c r="M438" s="7" t="str">
        <f t="shared" ref="M438:W438" si="27">IF(M436="","",M437*100/M436)</f>
        <v/>
      </c>
      <c r="N438" s="7" t="str">
        <f t="shared" si="27"/>
        <v/>
      </c>
      <c r="O438" s="7" t="str">
        <f t="shared" si="27"/>
        <v/>
      </c>
      <c r="P438" s="7" t="str">
        <f t="shared" si="27"/>
        <v/>
      </c>
      <c r="Q438" s="7" t="str">
        <f t="shared" si="27"/>
        <v/>
      </c>
      <c r="R438" s="7" t="str">
        <f t="shared" si="27"/>
        <v/>
      </c>
      <c r="S438" s="7" t="str">
        <f t="shared" si="27"/>
        <v/>
      </c>
      <c r="T438" s="7" t="str">
        <f t="shared" si="27"/>
        <v/>
      </c>
      <c r="U438" s="7" t="str">
        <f t="shared" si="27"/>
        <v/>
      </c>
      <c r="V438" s="7" t="str">
        <f t="shared" si="27"/>
        <v/>
      </c>
      <c r="W438" s="7" t="str">
        <f t="shared" si="27"/>
        <v/>
      </c>
    </row>
    <row r="439" spans="3:23" ht="16.149999999999999" customHeight="1" thickBot="1">
      <c r="C439" s="106"/>
      <c r="D439" s="111"/>
      <c r="E439" s="101" t="s">
        <v>25</v>
      </c>
      <c r="F439" s="102"/>
      <c r="G439" s="58">
        <f>[28]ИТОГО!F12</f>
        <v>98</v>
      </c>
      <c r="H439" s="19">
        <f>[28]ИТОГО!G12</f>
        <v>0</v>
      </c>
      <c r="I439" s="51">
        <f>[28]ИТОГО!H12</f>
        <v>0</v>
      </c>
      <c r="J439" s="51">
        <f>[28]ИТОГО!I12</f>
        <v>98</v>
      </c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</row>
    <row r="440" spans="3:23" ht="16.5" thickBot="1">
      <c r="C440" s="106"/>
      <c r="D440" s="111"/>
      <c r="E440" s="108" t="s">
        <v>22</v>
      </c>
      <c r="F440" s="109"/>
      <c r="G440" s="58">
        <f>[28]ИТОГО!F13</f>
        <v>83</v>
      </c>
      <c r="H440" s="19">
        <f>[28]ИТОГО!G13</f>
        <v>0</v>
      </c>
      <c r="I440" s="51">
        <f>[28]ИТОГО!H13</f>
        <v>0</v>
      </c>
      <c r="J440" s="51">
        <f>[28]ИТОГО!I13</f>
        <v>83</v>
      </c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</row>
    <row r="441" spans="3:23" ht="26.25" thickBot="1">
      <c r="C441" s="106"/>
      <c r="D441" s="111"/>
      <c r="E441" s="6" t="s">
        <v>23</v>
      </c>
      <c r="F441" s="8" t="s">
        <v>24</v>
      </c>
      <c r="G441" s="57">
        <f>[28]ИТОГО!F14</f>
        <v>84.693877551020407</v>
      </c>
      <c r="H441" s="57" t="str">
        <f>[28]ИТОГО!G14</f>
        <v/>
      </c>
      <c r="I441" s="57" t="str">
        <f>[28]ИТОГО!H14</f>
        <v/>
      </c>
      <c r="J441" s="57">
        <f>[28]ИТОГО!I14</f>
        <v>84.693877551020407</v>
      </c>
      <c r="K441" s="7" t="str">
        <f>IF(K439="","",K440*100/K439)</f>
        <v/>
      </c>
      <c r="L441" s="7" t="str">
        <f>IF(L439="","",L440*100/L439)</f>
        <v/>
      </c>
      <c r="M441" s="7" t="str">
        <f t="shared" ref="M441:W441" si="28">IF(M439="","",M440*100/M439)</f>
        <v/>
      </c>
      <c r="N441" s="7" t="str">
        <f t="shared" si="28"/>
        <v/>
      </c>
      <c r="O441" s="7" t="str">
        <f t="shared" si="28"/>
        <v/>
      </c>
      <c r="P441" s="7" t="str">
        <f t="shared" si="28"/>
        <v/>
      </c>
      <c r="Q441" s="7" t="str">
        <f t="shared" si="28"/>
        <v/>
      </c>
      <c r="R441" s="7" t="str">
        <f t="shared" si="28"/>
        <v/>
      </c>
      <c r="S441" s="7" t="str">
        <f t="shared" si="28"/>
        <v/>
      </c>
      <c r="T441" s="7" t="str">
        <f t="shared" si="28"/>
        <v/>
      </c>
      <c r="U441" s="7" t="str">
        <f t="shared" si="28"/>
        <v/>
      </c>
      <c r="V441" s="7" t="str">
        <f t="shared" si="28"/>
        <v/>
      </c>
      <c r="W441" s="7" t="str">
        <f t="shared" si="28"/>
        <v/>
      </c>
    </row>
    <row r="442" spans="3:23" ht="16.149999999999999" customHeight="1" thickBot="1">
      <c r="C442" s="106"/>
      <c r="D442" s="111"/>
      <c r="E442" s="101" t="s">
        <v>26</v>
      </c>
      <c r="F442" s="102"/>
      <c r="G442" s="58">
        <f>[28]ИТОГО!F15</f>
        <v>198</v>
      </c>
      <c r="H442" s="19">
        <f>[28]ИТОГО!G15</f>
        <v>0</v>
      </c>
      <c r="I442" s="51">
        <f>[28]ИТОГО!H15</f>
        <v>0</v>
      </c>
      <c r="J442" s="51">
        <f>[28]ИТОГО!I15</f>
        <v>198</v>
      </c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</row>
    <row r="443" spans="3:23" ht="16.5" thickBot="1">
      <c r="C443" s="106"/>
      <c r="D443" s="111"/>
      <c r="E443" s="108" t="s">
        <v>22</v>
      </c>
      <c r="F443" s="109"/>
      <c r="G443" s="58">
        <f>[28]ИТОГО!F16</f>
        <v>143</v>
      </c>
      <c r="H443" s="19">
        <f>[28]ИТОГО!G16</f>
        <v>0</v>
      </c>
      <c r="I443" s="51">
        <f>[28]ИТОГО!H16</f>
        <v>0</v>
      </c>
      <c r="J443" s="51">
        <f>[28]ИТОГО!I16</f>
        <v>143</v>
      </c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</row>
    <row r="444" spans="3:23" ht="26.25" thickBot="1">
      <c r="C444" s="107"/>
      <c r="D444" s="112"/>
      <c r="E444" s="6" t="s">
        <v>23</v>
      </c>
      <c r="F444" s="8" t="s">
        <v>24</v>
      </c>
      <c r="G444" s="57">
        <f>[28]ИТОГО!F17</f>
        <v>72.222222222222229</v>
      </c>
      <c r="H444" s="57" t="str">
        <f>[28]ИТОГО!G17</f>
        <v/>
      </c>
      <c r="I444" s="57" t="str">
        <f>[28]ИТОГО!H17</f>
        <v/>
      </c>
      <c r="J444" s="57">
        <f>[28]ИТОГО!I17</f>
        <v>72.222222222222229</v>
      </c>
      <c r="K444" s="7" t="str">
        <f>IF(K442="","",K443*100/K442)</f>
        <v/>
      </c>
      <c r="L444" s="7" t="str">
        <f>IF(L442="","",L443*100/L442)</f>
        <v/>
      </c>
      <c r="M444" s="7" t="str">
        <f t="shared" ref="M444:W444" si="29">IF(M442="","",M443*100/M442)</f>
        <v/>
      </c>
      <c r="N444" s="7" t="str">
        <f t="shared" si="29"/>
        <v/>
      </c>
      <c r="O444" s="7" t="str">
        <f t="shared" si="29"/>
        <v/>
      </c>
      <c r="P444" s="7" t="str">
        <f t="shared" si="29"/>
        <v/>
      </c>
      <c r="Q444" s="7" t="str">
        <f t="shared" si="29"/>
        <v/>
      </c>
      <c r="R444" s="7" t="str">
        <f t="shared" si="29"/>
        <v/>
      </c>
      <c r="S444" s="7" t="str">
        <f t="shared" si="29"/>
        <v/>
      </c>
      <c r="T444" s="7" t="str">
        <f t="shared" si="29"/>
        <v/>
      </c>
      <c r="U444" s="7" t="str">
        <f t="shared" si="29"/>
        <v/>
      </c>
      <c r="V444" s="7" t="str">
        <f t="shared" si="29"/>
        <v/>
      </c>
      <c r="W444" s="7" t="str">
        <f t="shared" si="29"/>
        <v/>
      </c>
    </row>
    <row r="445" spans="3:23" ht="16.899999999999999" customHeight="1" thickBot="1">
      <c r="C445" s="3"/>
      <c r="D445" s="4"/>
      <c r="E445" s="101" t="s">
        <v>43</v>
      </c>
      <c r="F445" s="102"/>
      <c r="G445" s="59">
        <f>[28]ИТОГО!F18</f>
        <v>63.839285714285708</v>
      </c>
      <c r="H445" s="59" t="str">
        <f>[28]ИТОГО!G18</f>
        <v/>
      </c>
      <c r="I445" s="59" t="str">
        <f>[28]ИТОГО!H18</f>
        <v/>
      </c>
      <c r="J445" s="59">
        <f>[28]ИТОГО!I18</f>
        <v>63.839285714285708</v>
      </c>
      <c r="K445" s="9"/>
      <c r="L445" s="9"/>
      <c r="M445" s="9"/>
      <c r="N445" s="9" t="str">
        <f t="shared" ref="N445:W445" si="30">IF(N436="","",N443/N436*100)</f>
        <v/>
      </c>
      <c r="O445" s="9" t="str">
        <f t="shared" si="30"/>
        <v/>
      </c>
      <c r="P445" s="9" t="str">
        <f t="shared" si="30"/>
        <v/>
      </c>
      <c r="Q445" s="9" t="str">
        <f t="shared" si="30"/>
        <v/>
      </c>
      <c r="R445" s="9" t="str">
        <f t="shared" si="30"/>
        <v/>
      </c>
      <c r="S445" s="9" t="str">
        <f t="shared" si="30"/>
        <v/>
      </c>
      <c r="T445" s="9" t="str">
        <f t="shared" si="30"/>
        <v/>
      </c>
      <c r="U445" s="9" t="str">
        <f t="shared" si="30"/>
        <v/>
      </c>
      <c r="V445" s="9" t="str">
        <f t="shared" si="30"/>
        <v/>
      </c>
      <c r="W445" s="9" t="str">
        <f t="shared" si="30"/>
        <v/>
      </c>
    </row>
    <row r="446" spans="3:23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3:23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3:23" ht="14.45" customHeight="1"/>
    <row r="449" spans="3:23" ht="14.45" customHeight="1">
      <c r="C449" s="55"/>
      <c r="D449" s="55"/>
      <c r="E449" s="55"/>
      <c r="F449" s="113" t="s">
        <v>100</v>
      </c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  <c r="S449" s="113"/>
      <c r="T449" s="55"/>
      <c r="U449" s="55"/>
      <c r="V449" s="55"/>
      <c r="W449" s="55"/>
    </row>
    <row r="450" spans="3:23" ht="14.45" customHeight="1">
      <c r="C450" s="55"/>
      <c r="D450" s="55"/>
      <c r="E450" s="55"/>
      <c r="F450" s="113"/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  <c r="S450" s="113"/>
      <c r="T450" s="55"/>
      <c r="U450" s="55"/>
      <c r="V450" s="55"/>
      <c r="W450" s="55"/>
    </row>
    <row r="451" spans="3:23">
      <c r="C451" s="55"/>
      <c r="D451" s="55"/>
      <c r="E451" s="55"/>
      <c r="F451" s="113"/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  <c r="S451" s="113"/>
      <c r="T451" s="55"/>
      <c r="U451" s="55"/>
      <c r="V451" s="55"/>
      <c r="W451" s="55"/>
    </row>
    <row r="452" spans="3:23" ht="21" customHeight="1" thickBot="1"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</row>
    <row r="453" spans="3:23" ht="15" customHeight="1" thickBot="1">
      <c r="C453" s="103" t="s">
        <v>0</v>
      </c>
      <c r="D453" s="103" t="s">
        <v>1</v>
      </c>
      <c r="E453" s="114" t="s">
        <v>2</v>
      </c>
      <c r="F453" s="115"/>
      <c r="G453" s="118" t="s">
        <v>3</v>
      </c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20"/>
    </row>
    <row r="454" spans="3:23" ht="15.75" thickBot="1">
      <c r="C454" s="104"/>
      <c r="D454" s="104"/>
      <c r="E454" s="116"/>
      <c r="F454" s="117"/>
      <c r="G454" s="56" t="s">
        <v>4</v>
      </c>
      <c r="H454" s="56" t="s">
        <v>5</v>
      </c>
      <c r="I454" s="56" t="s">
        <v>6</v>
      </c>
      <c r="J454" s="56" t="s">
        <v>7</v>
      </c>
      <c r="K454" s="56" t="s">
        <v>8</v>
      </c>
      <c r="L454" s="56" t="s">
        <v>9</v>
      </c>
      <c r="M454" s="56" t="s">
        <v>10</v>
      </c>
      <c r="N454" s="56" t="s">
        <v>11</v>
      </c>
      <c r="O454" s="56" t="s">
        <v>12</v>
      </c>
      <c r="P454" s="56" t="s">
        <v>13</v>
      </c>
      <c r="Q454" s="56" t="s">
        <v>14</v>
      </c>
      <c r="R454" s="56" t="s">
        <v>15</v>
      </c>
      <c r="S454" s="56" t="s">
        <v>16</v>
      </c>
      <c r="T454" s="56" t="s">
        <v>17</v>
      </c>
      <c r="U454" s="56" t="s">
        <v>18</v>
      </c>
      <c r="V454" s="56" t="s">
        <v>19</v>
      </c>
      <c r="W454" s="56" t="s">
        <v>20</v>
      </c>
    </row>
    <row r="455" spans="3:23" ht="16.149999999999999" customHeight="1" thickBot="1">
      <c r="C455" s="52">
        <v>1</v>
      </c>
      <c r="D455" s="51">
        <v>2</v>
      </c>
      <c r="E455" s="108">
        <v>3</v>
      </c>
      <c r="F455" s="109"/>
      <c r="G455" s="51">
        <v>4</v>
      </c>
      <c r="H455" s="51">
        <v>5</v>
      </c>
      <c r="I455" s="51">
        <v>6</v>
      </c>
      <c r="J455" s="51">
        <v>7</v>
      </c>
      <c r="K455" s="51">
        <v>8</v>
      </c>
      <c r="L455" s="51">
        <v>9</v>
      </c>
      <c r="M455" s="51">
        <v>10</v>
      </c>
      <c r="N455" s="51">
        <v>11</v>
      </c>
      <c r="O455" s="51">
        <v>12</v>
      </c>
      <c r="P455" s="51">
        <v>13</v>
      </c>
      <c r="Q455" s="51">
        <v>14</v>
      </c>
      <c r="R455" s="51">
        <v>15</v>
      </c>
      <c r="S455" s="51">
        <v>16</v>
      </c>
      <c r="T455" s="51">
        <v>17</v>
      </c>
      <c r="U455" s="51">
        <v>18</v>
      </c>
      <c r="V455" s="51">
        <v>19</v>
      </c>
      <c r="W455" s="51">
        <v>20</v>
      </c>
    </row>
    <row r="456" spans="3:23" ht="16.5" thickBot="1">
      <c r="C456" s="105" t="s">
        <v>101</v>
      </c>
      <c r="D456" s="121" t="s">
        <v>102</v>
      </c>
      <c r="E456" s="101" t="s">
        <v>21</v>
      </c>
      <c r="F456" s="102"/>
      <c r="G456" s="58">
        <f>[29]ИТОГО!F9</f>
        <v>107</v>
      </c>
      <c r="H456" s="51">
        <f>[29]ИТОГО!G9</f>
        <v>0</v>
      </c>
      <c r="I456" s="51">
        <f>[29]ИТОГО!H9</f>
        <v>0</v>
      </c>
      <c r="J456" s="51">
        <f>[29]ИТОГО!I9</f>
        <v>107</v>
      </c>
      <c r="K456" s="51">
        <f>SUM('[30]ИТОГО ЗА ЯНВАРЬ'!K561,'[30]ИТОГО ЗА ФЕВРАЛЬ'!K561,'[30]ИТОГО ЗА МАРТ'!K561)</f>
        <v>0</v>
      </c>
      <c r="L456" s="51">
        <f>SUM('[30]ИТОГО ЗА ЯНВАРЬ'!L561,'[30]ИТОГО ЗА ФЕВРАЛЬ'!L561,'[30]ИТОГО ЗА МАРТ'!L561)</f>
        <v>0</v>
      </c>
      <c r="M456" s="51">
        <f>SUM('[30]ИТОГО ЗА ЯНВАРЬ'!M561,'[30]ИТОГО ЗА ФЕВРАЛЬ'!M561,'[30]ИТОГО ЗА МАРТ'!M561)</f>
        <v>0</v>
      </c>
      <c r="N456" s="51">
        <f>SUM('[30]ИТОГО ЗА ЯНВАРЬ'!N561,'[30]ИТОГО ЗА ФЕВРАЛЬ'!N561,'[30]ИТОГО ЗА МАРТ'!N561)</f>
        <v>0</v>
      </c>
      <c r="O456" s="51">
        <f>SUM('[30]ИТОГО ЗА ЯНВАРЬ'!O561,'[30]ИТОГО ЗА ФЕВРАЛЬ'!O561,'[30]ИТОГО ЗА МАРТ'!O561)</f>
        <v>0</v>
      </c>
      <c r="P456" s="51">
        <f>SUM('[30]ИТОГО ЗА ЯНВАРЬ'!P561,'[30]ИТОГО ЗА ФЕВРАЛЬ'!P561,'[30]ИТОГО ЗА МАРТ'!P561)</f>
        <v>0</v>
      </c>
      <c r="Q456" s="51">
        <f>SUM('[30]ИТОГО ЗА ЯНВАРЬ'!Q561,'[30]ИТОГО ЗА ФЕВРАЛЬ'!Q561,'[30]ИТОГО ЗА МАРТ'!Q561)</f>
        <v>0</v>
      </c>
      <c r="R456" s="51">
        <f>SUM('[30]ИТОГО ЗА ЯНВАРЬ'!R561,'[30]ИТОГО ЗА ФЕВРАЛЬ'!R561,'[30]ИТОГО ЗА МАРТ'!R561)</f>
        <v>0</v>
      </c>
      <c r="S456" s="51">
        <f>SUM('[30]ИТОГО ЗА ЯНВАРЬ'!S561,'[30]ИТОГО ЗА ФЕВРАЛЬ'!S561,'[30]ИТОГО ЗА МАРТ'!S561)</f>
        <v>0</v>
      </c>
      <c r="T456" s="51">
        <f>SUM('[30]ИТОГО ЗА ЯНВАРЬ'!T561,'[30]ИТОГО ЗА ФЕВРАЛЬ'!T561,'[30]ИТОГО ЗА МАРТ'!T561)</f>
        <v>0</v>
      </c>
      <c r="U456" s="51">
        <f>SUM('[30]ИТОГО ЗА ЯНВАРЬ'!U561,'[30]ИТОГО ЗА ФЕВРАЛЬ'!U561,'[30]ИТОГО ЗА МАРТ'!U561)</f>
        <v>0</v>
      </c>
      <c r="V456" s="51">
        <f>SUM('[30]ИТОГО ЗА ЯНВАРЬ'!V561,'[30]ИТОГО ЗА ФЕВРАЛЬ'!V561,'[30]ИТОГО ЗА МАРТ'!V561)</f>
        <v>0</v>
      </c>
      <c r="W456" s="51">
        <f>SUM('[30]ИТОГО ЗА ЯНВАРЬ'!W561,'[30]ИТОГО ЗА ФЕВРАЛЬ'!W561,'[30]ИТОГО ЗА МАРТ'!W561)</f>
        <v>0</v>
      </c>
    </row>
    <row r="457" spans="3:23" ht="16.5" thickBot="1">
      <c r="C457" s="106"/>
      <c r="D457" s="99"/>
      <c r="E457" s="108" t="s">
        <v>22</v>
      </c>
      <c r="F457" s="109"/>
      <c r="G457" s="58">
        <f>[29]ИТОГО!F10</f>
        <v>86</v>
      </c>
      <c r="H457" s="51">
        <f>[29]ИТОГО!G10</f>
        <v>0</v>
      </c>
      <c r="I457" s="51">
        <f>[29]ИТОГО!H10</f>
        <v>0</v>
      </c>
      <c r="J457" s="51">
        <f>[29]ИТОГО!I10</f>
        <v>86</v>
      </c>
      <c r="K457" s="51">
        <f>SUM('[30]ИТОГО ЗА ЯНВАРЬ'!K562,'[30]ИТОГО ЗА ФЕВРАЛЬ'!K562,'[30]ИТОГО ЗА МАРТ'!K562)</f>
        <v>0</v>
      </c>
      <c r="L457" s="51">
        <f>SUM('[30]ИТОГО ЗА ЯНВАРЬ'!L562,'[30]ИТОГО ЗА ФЕВРАЛЬ'!L562,'[30]ИТОГО ЗА МАРТ'!L562)</f>
        <v>0</v>
      </c>
      <c r="M457" s="51">
        <f>SUM('[30]ИТОГО ЗА ЯНВАРЬ'!M562,'[30]ИТОГО ЗА ФЕВРАЛЬ'!M562,'[30]ИТОГО ЗА МАРТ'!M562)</f>
        <v>0</v>
      </c>
      <c r="N457" s="51">
        <f>SUM('[30]ИТОГО ЗА ЯНВАРЬ'!N562,'[30]ИТОГО ЗА ФЕВРАЛЬ'!N562,'[30]ИТОГО ЗА МАРТ'!N562)</f>
        <v>0</v>
      </c>
      <c r="O457" s="51">
        <f>SUM('[30]ИТОГО ЗА ЯНВАРЬ'!O562,'[30]ИТОГО ЗА ФЕВРАЛЬ'!O562,'[30]ИТОГО ЗА МАРТ'!O562)</f>
        <v>0</v>
      </c>
      <c r="P457" s="51">
        <f>SUM('[30]ИТОГО ЗА ЯНВАРЬ'!P562,'[30]ИТОГО ЗА ФЕВРАЛЬ'!P562,'[30]ИТОГО ЗА МАРТ'!P562)</f>
        <v>0</v>
      </c>
      <c r="Q457" s="51">
        <f>SUM('[30]ИТОГО ЗА ЯНВАРЬ'!Q562,'[30]ИТОГО ЗА ФЕВРАЛЬ'!Q562,'[30]ИТОГО ЗА МАРТ'!Q562)</f>
        <v>0</v>
      </c>
      <c r="R457" s="51">
        <f>SUM('[30]ИТОГО ЗА ЯНВАРЬ'!R562,'[30]ИТОГО ЗА ФЕВРАЛЬ'!R562,'[30]ИТОГО ЗА МАРТ'!R562)</f>
        <v>0</v>
      </c>
      <c r="S457" s="51">
        <f>SUM('[30]ИТОГО ЗА ЯНВАРЬ'!S562,'[30]ИТОГО ЗА ФЕВРАЛЬ'!S562,'[30]ИТОГО ЗА МАРТ'!S562)</f>
        <v>0</v>
      </c>
      <c r="T457" s="51">
        <f>SUM('[30]ИТОГО ЗА ЯНВАРЬ'!T562,'[30]ИТОГО ЗА ФЕВРАЛЬ'!T562,'[30]ИТОГО ЗА МАРТ'!T562)</f>
        <v>0</v>
      </c>
      <c r="U457" s="51">
        <f>SUM('[30]ИТОГО ЗА ЯНВАРЬ'!U562,'[30]ИТОГО ЗА ФЕВРАЛЬ'!U562,'[30]ИТОГО ЗА МАРТ'!U562)</f>
        <v>0</v>
      </c>
      <c r="V457" s="51">
        <f>SUM('[30]ИТОГО ЗА ЯНВАРЬ'!V562,'[30]ИТОГО ЗА ФЕВРАЛЬ'!V562,'[30]ИТОГО ЗА МАРТ'!V562)</f>
        <v>0</v>
      </c>
      <c r="W457" s="51">
        <f>SUM('[30]ИТОГО ЗА ЯНВАРЬ'!W562,'[30]ИТОГО ЗА ФЕВРАЛЬ'!W562,'[30]ИТОГО ЗА МАРТ'!W562)</f>
        <v>0</v>
      </c>
    </row>
    <row r="458" spans="3:23" ht="16.149999999999999" customHeight="1" thickBot="1">
      <c r="C458" s="106"/>
      <c r="D458" s="99"/>
      <c r="E458" s="53" t="s">
        <v>23</v>
      </c>
      <c r="F458" s="53" t="s">
        <v>24</v>
      </c>
      <c r="G458" s="57">
        <f>[29]ИТОГО!F11</f>
        <v>80.373831775700936</v>
      </c>
      <c r="H458" s="57" t="str">
        <f>[29]ИТОГО!G11</f>
        <v/>
      </c>
      <c r="I458" s="57" t="str">
        <f>[29]ИТОГО!H11</f>
        <v/>
      </c>
      <c r="J458" s="57">
        <f>[29]ИТОГО!I11</f>
        <v>80.373831775700936</v>
      </c>
      <c r="K458" s="57">
        <f t="shared" ref="K458:W458" si="31">IF(K456=0,0,K457*100/K456)</f>
        <v>0</v>
      </c>
      <c r="L458" s="57">
        <f t="shared" si="31"/>
        <v>0</v>
      </c>
      <c r="M458" s="57">
        <f t="shared" si="31"/>
        <v>0</v>
      </c>
      <c r="N458" s="57">
        <f t="shared" si="31"/>
        <v>0</v>
      </c>
      <c r="O458" s="57">
        <f t="shared" si="31"/>
        <v>0</v>
      </c>
      <c r="P458" s="57">
        <f t="shared" si="31"/>
        <v>0</v>
      </c>
      <c r="Q458" s="57">
        <f t="shared" si="31"/>
        <v>0</v>
      </c>
      <c r="R458" s="57">
        <f t="shared" si="31"/>
        <v>0</v>
      </c>
      <c r="S458" s="57">
        <f t="shared" si="31"/>
        <v>0</v>
      </c>
      <c r="T458" s="57">
        <f t="shared" si="31"/>
        <v>0</v>
      </c>
      <c r="U458" s="57">
        <f t="shared" si="31"/>
        <v>0</v>
      </c>
      <c r="V458" s="57">
        <f t="shared" si="31"/>
        <v>0</v>
      </c>
      <c r="W458" s="57">
        <f t="shared" si="31"/>
        <v>0</v>
      </c>
    </row>
    <row r="459" spans="3:23" ht="16.5" thickBot="1">
      <c r="C459" s="106"/>
      <c r="D459" s="99"/>
      <c r="E459" s="101" t="s">
        <v>25</v>
      </c>
      <c r="F459" s="102"/>
      <c r="G459" s="58">
        <f>[29]ИТОГО!F12</f>
        <v>30</v>
      </c>
      <c r="H459" s="51">
        <f>[29]ИТОГО!G12</f>
        <v>0</v>
      </c>
      <c r="I459" s="51">
        <f>[29]ИТОГО!H12</f>
        <v>0</v>
      </c>
      <c r="J459" s="51">
        <f>[29]ИТОГО!I12</f>
        <v>30</v>
      </c>
      <c r="K459" s="51">
        <f>SUM('[30]ИТОГО ЗА ЯНВАРЬ'!K564,'[30]ИТОГО ЗА ФЕВРАЛЬ'!K564,'[30]ИТОГО ЗА МАРТ'!K564)</f>
        <v>0</v>
      </c>
      <c r="L459" s="51">
        <f>SUM('[30]ИТОГО ЗА ЯНВАРЬ'!L564,'[30]ИТОГО ЗА ФЕВРАЛЬ'!L564,'[30]ИТОГО ЗА МАРТ'!L564)</f>
        <v>0</v>
      </c>
      <c r="M459" s="51">
        <f>SUM('[30]ИТОГО ЗА ЯНВАРЬ'!M564,'[30]ИТОГО ЗА ФЕВРАЛЬ'!M564,'[30]ИТОГО ЗА МАРТ'!M564)</f>
        <v>0</v>
      </c>
      <c r="N459" s="51">
        <f>SUM('[30]ИТОГО ЗА ЯНВАРЬ'!N564,'[30]ИТОГО ЗА ФЕВРАЛЬ'!N564,'[30]ИТОГО ЗА МАРТ'!N564)</f>
        <v>0</v>
      </c>
      <c r="O459" s="51">
        <f>SUM('[30]ИТОГО ЗА ЯНВАРЬ'!O564,'[30]ИТОГО ЗА ФЕВРАЛЬ'!O564,'[30]ИТОГО ЗА МАРТ'!O564)</f>
        <v>0</v>
      </c>
      <c r="P459" s="51">
        <f>SUM('[30]ИТОГО ЗА ЯНВАРЬ'!P564,'[30]ИТОГО ЗА ФЕВРАЛЬ'!P564,'[30]ИТОГО ЗА МАРТ'!P564)</f>
        <v>0</v>
      </c>
      <c r="Q459" s="51">
        <f>SUM('[30]ИТОГО ЗА ЯНВАРЬ'!Q564,'[30]ИТОГО ЗА ФЕВРАЛЬ'!Q564,'[30]ИТОГО ЗА МАРТ'!Q564)</f>
        <v>0</v>
      </c>
      <c r="R459" s="51">
        <f>SUM('[30]ИТОГО ЗА ЯНВАРЬ'!R564,'[30]ИТОГО ЗА ФЕВРАЛЬ'!R564,'[30]ИТОГО ЗА МАРТ'!R564)</f>
        <v>0</v>
      </c>
      <c r="S459" s="51">
        <f>SUM('[30]ИТОГО ЗА ЯНВАРЬ'!S564,'[30]ИТОГО ЗА ФЕВРАЛЬ'!S564,'[30]ИТОГО ЗА МАРТ'!S564)</f>
        <v>0</v>
      </c>
      <c r="T459" s="51">
        <f>SUM('[30]ИТОГО ЗА ЯНВАРЬ'!T564,'[30]ИТОГО ЗА ФЕВРАЛЬ'!T564,'[30]ИТОГО ЗА МАРТ'!T564)</f>
        <v>0</v>
      </c>
      <c r="U459" s="51">
        <f>SUM('[30]ИТОГО ЗА ЯНВАРЬ'!U564,'[30]ИТОГО ЗА ФЕВРАЛЬ'!U564,'[30]ИТОГО ЗА МАРТ'!U564)</f>
        <v>0</v>
      </c>
      <c r="V459" s="51">
        <f>SUM('[30]ИТОГО ЗА ЯНВАРЬ'!V564,'[30]ИТОГО ЗА ФЕВРАЛЬ'!V564,'[30]ИТОГО ЗА МАРТ'!V564)</f>
        <v>0</v>
      </c>
      <c r="W459" s="51">
        <f>SUM('[30]ИТОГО ЗА ЯНВАРЬ'!W564,'[30]ИТОГО ЗА ФЕВРАЛЬ'!W564,'[30]ИТОГО ЗА МАРТ'!W564)</f>
        <v>0</v>
      </c>
    </row>
    <row r="460" spans="3:23" ht="16.5" thickBot="1">
      <c r="C460" s="106"/>
      <c r="D460" s="99"/>
      <c r="E460" s="108" t="s">
        <v>22</v>
      </c>
      <c r="F460" s="109"/>
      <c r="G460" s="58">
        <f>[29]ИТОГО!F13</f>
        <v>22</v>
      </c>
      <c r="H460" s="51">
        <f>[29]ИТОГО!G13</f>
        <v>0</v>
      </c>
      <c r="I460" s="51">
        <f>[29]ИТОГО!H13</f>
        <v>0</v>
      </c>
      <c r="J460" s="51">
        <f>[29]ИТОГО!I13</f>
        <v>22</v>
      </c>
      <c r="K460" s="51">
        <f>SUM('[30]ИТОГО ЗА ЯНВАРЬ'!K565,'[30]ИТОГО ЗА ФЕВРАЛЬ'!K565,'[30]ИТОГО ЗА МАРТ'!K565)</f>
        <v>0</v>
      </c>
      <c r="L460" s="51">
        <f>SUM('[30]ИТОГО ЗА ЯНВАРЬ'!L565,'[30]ИТОГО ЗА ФЕВРАЛЬ'!L565,'[30]ИТОГО ЗА МАРТ'!L565)</f>
        <v>0</v>
      </c>
      <c r="M460" s="51">
        <f>SUM('[30]ИТОГО ЗА ЯНВАРЬ'!M565,'[30]ИТОГО ЗА ФЕВРАЛЬ'!M565,'[30]ИТОГО ЗА МАРТ'!M565)</f>
        <v>0</v>
      </c>
      <c r="N460" s="51">
        <f>SUM('[30]ИТОГО ЗА ЯНВАРЬ'!N565,'[30]ИТОГО ЗА ФЕВРАЛЬ'!N565,'[30]ИТОГО ЗА МАРТ'!N565)</f>
        <v>0</v>
      </c>
      <c r="O460" s="51">
        <f>SUM('[30]ИТОГО ЗА ЯНВАРЬ'!O565,'[30]ИТОГО ЗА ФЕВРАЛЬ'!O565,'[30]ИТОГО ЗА МАРТ'!O565)</f>
        <v>0</v>
      </c>
      <c r="P460" s="51">
        <f>SUM('[30]ИТОГО ЗА ЯНВАРЬ'!P565,'[30]ИТОГО ЗА ФЕВРАЛЬ'!P565,'[30]ИТОГО ЗА МАРТ'!P565)</f>
        <v>0</v>
      </c>
      <c r="Q460" s="51">
        <f>SUM('[30]ИТОГО ЗА ЯНВАРЬ'!Q565,'[30]ИТОГО ЗА ФЕВРАЛЬ'!Q565,'[30]ИТОГО ЗА МАРТ'!Q565)</f>
        <v>0</v>
      </c>
      <c r="R460" s="51">
        <f>SUM('[30]ИТОГО ЗА ЯНВАРЬ'!R565,'[30]ИТОГО ЗА ФЕВРАЛЬ'!R565,'[30]ИТОГО ЗА МАРТ'!R565)</f>
        <v>0</v>
      </c>
      <c r="S460" s="51">
        <f>SUM('[30]ИТОГО ЗА ЯНВАРЬ'!S565,'[30]ИТОГО ЗА ФЕВРАЛЬ'!S565,'[30]ИТОГО ЗА МАРТ'!S565)</f>
        <v>0</v>
      </c>
      <c r="T460" s="51">
        <f>SUM('[30]ИТОГО ЗА ЯНВАРЬ'!T565,'[30]ИТОГО ЗА ФЕВРАЛЬ'!T565,'[30]ИТОГО ЗА МАРТ'!T565)</f>
        <v>0</v>
      </c>
      <c r="U460" s="51">
        <f>SUM('[30]ИТОГО ЗА ЯНВАРЬ'!U565,'[30]ИТОГО ЗА ФЕВРАЛЬ'!U565,'[30]ИТОГО ЗА МАРТ'!U565)</f>
        <v>0</v>
      </c>
      <c r="V460" s="51">
        <f>SUM('[30]ИТОГО ЗА ЯНВАРЬ'!V565,'[30]ИТОГО ЗА ФЕВРАЛЬ'!V565,'[30]ИТОГО ЗА МАРТ'!V565)</f>
        <v>0</v>
      </c>
      <c r="W460" s="51">
        <f>SUM('[30]ИТОГО ЗА ЯНВАРЬ'!W565,'[30]ИТОГО ЗА ФЕВРАЛЬ'!W565,'[30]ИТОГО ЗА МАРТ'!W565)</f>
        <v>0</v>
      </c>
    </row>
    <row r="461" spans="3:23" ht="16.149999999999999" customHeight="1" thickBot="1">
      <c r="C461" s="106"/>
      <c r="D461" s="99"/>
      <c r="E461" s="53" t="s">
        <v>23</v>
      </c>
      <c r="F461" s="54" t="s">
        <v>24</v>
      </c>
      <c r="G461" s="57">
        <f>[29]ИТОГО!F14</f>
        <v>73.333333333333329</v>
      </c>
      <c r="H461" s="57" t="str">
        <f>[29]ИТОГО!G14</f>
        <v/>
      </c>
      <c r="I461" s="57" t="str">
        <f>[29]ИТОГО!H14</f>
        <v/>
      </c>
      <c r="J461" s="57">
        <f>[29]ИТОГО!I14</f>
        <v>73.333333333333329</v>
      </c>
      <c r="K461" s="57">
        <f t="shared" ref="K461:W461" si="32">IF(K459=0,0,K460*100/K459)</f>
        <v>0</v>
      </c>
      <c r="L461" s="57">
        <f t="shared" si="32"/>
        <v>0</v>
      </c>
      <c r="M461" s="57">
        <f t="shared" si="32"/>
        <v>0</v>
      </c>
      <c r="N461" s="57">
        <f t="shared" si="32"/>
        <v>0</v>
      </c>
      <c r="O461" s="57">
        <f t="shared" si="32"/>
        <v>0</v>
      </c>
      <c r="P461" s="57">
        <f t="shared" si="32"/>
        <v>0</v>
      </c>
      <c r="Q461" s="57">
        <f t="shared" si="32"/>
        <v>0</v>
      </c>
      <c r="R461" s="57">
        <f t="shared" si="32"/>
        <v>0</v>
      </c>
      <c r="S461" s="57">
        <f t="shared" si="32"/>
        <v>0</v>
      </c>
      <c r="T461" s="57">
        <f t="shared" si="32"/>
        <v>0</v>
      </c>
      <c r="U461" s="57">
        <f t="shared" si="32"/>
        <v>0</v>
      </c>
      <c r="V461" s="57">
        <f t="shared" si="32"/>
        <v>0</v>
      </c>
      <c r="W461" s="57">
        <f t="shared" si="32"/>
        <v>0</v>
      </c>
    </row>
    <row r="462" spans="3:23" ht="16.5" thickBot="1">
      <c r="C462" s="106"/>
      <c r="D462" s="99"/>
      <c r="E462" s="101" t="s">
        <v>26</v>
      </c>
      <c r="F462" s="102"/>
      <c r="G462" s="58">
        <f>[29]ИТОГО!F15</f>
        <v>78</v>
      </c>
      <c r="H462" s="51">
        <f>[29]ИТОГО!G15</f>
        <v>0</v>
      </c>
      <c r="I462" s="51">
        <f>[29]ИТОГО!H15</f>
        <v>0</v>
      </c>
      <c r="J462" s="51">
        <f>[29]ИТОГО!I15</f>
        <v>78</v>
      </c>
      <c r="K462" s="51">
        <f>SUM('[30]ИТОГО ЗА ЯНВАРЬ'!K567,'[30]ИТОГО ЗА ФЕВРАЛЬ'!K567,'[30]ИТОГО ЗА МАРТ'!K567)</f>
        <v>0</v>
      </c>
      <c r="L462" s="51">
        <f>SUM('[30]ИТОГО ЗА ЯНВАРЬ'!L567,'[30]ИТОГО ЗА ФЕВРАЛЬ'!L567,'[30]ИТОГО ЗА МАРТ'!L567)</f>
        <v>0</v>
      </c>
      <c r="M462" s="51">
        <f>SUM('[30]ИТОГО ЗА ЯНВАРЬ'!M567,'[30]ИТОГО ЗА ФЕВРАЛЬ'!M567,'[30]ИТОГО ЗА МАРТ'!M567)</f>
        <v>0</v>
      </c>
      <c r="N462" s="51">
        <f>SUM('[30]ИТОГО ЗА ЯНВАРЬ'!N567,'[30]ИТОГО ЗА ФЕВРАЛЬ'!N567,'[30]ИТОГО ЗА МАРТ'!N567)</f>
        <v>0</v>
      </c>
      <c r="O462" s="51">
        <f>SUM('[30]ИТОГО ЗА ЯНВАРЬ'!O567,'[30]ИТОГО ЗА ФЕВРАЛЬ'!O567,'[30]ИТОГО ЗА МАРТ'!O567)</f>
        <v>0</v>
      </c>
      <c r="P462" s="51">
        <f>SUM('[30]ИТОГО ЗА ЯНВАРЬ'!P567,'[30]ИТОГО ЗА ФЕВРАЛЬ'!P567,'[30]ИТОГО ЗА МАРТ'!P567)</f>
        <v>0</v>
      </c>
      <c r="Q462" s="51">
        <f>SUM('[30]ИТОГО ЗА ЯНВАРЬ'!Q567,'[30]ИТОГО ЗА ФЕВРАЛЬ'!Q567,'[30]ИТОГО ЗА МАРТ'!Q567)</f>
        <v>0</v>
      </c>
      <c r="R462" s="51">
        <f>SUM('[30]ИТОГО ЗА ЯНВАРЬ'!R567,'[30]ИТОГО ЗА ФЕВРАЛЬ'!R567,'[30]ИТОГО ЗА МАРТ'!R567)</f>
        <v>0</v>
      </c>
      <c r="S462" s="51">
        <f>SUM('[30]ИТОГО ЗА ЯНВАРЬ'!S567,'[30]ИТОГО ЗА ФЕВРАЛЬ'!S567,'[30]ИТОГО ЗА МАРТ'!S567)</f>
        <v>0</v>
      </c>
      <c r="T462" s="51">
        <f>SUM('[30]ИТОГО ЗА ЯНВАРЬ'!T567,'[30]ИТОГО ЗА ФЕВРАЛЬ'!T567,'[30]ИТОГО ЗА МАРТ'!T567)</f>
        <v>0</v>
      </c>
      <c r="U462" s="51">
        <f>SUM('[30]ИТОГО ЗА ЯНВАРЬ'!U567,'[30]ИТОГО ЗА ФЕВРАЛЬ'!U567,'[30]ИТОГО ЗА МАРТ'!U567)</f>
        <v>0</v>
      </c>
      <c r="V462" s="51">
        <f>SUM('[30]ИТОГО ЗА ЯНВАРЬ'!V567,'[30]ИТОГО ЗА ФЕВРАЛЬ'!V567,'[30]ИТОГО ЗА МАРТ'!V567)</f>
        <v>0</v>
      </c>
      <c r="W462" s="51">
        <f>SUM('[30]ИТОГО ЗА ЯНВАРЬ'!W567,'[30]ИТОГО ЗА ФЕВРАЛЬ'!W567,'[30]ИТОГО ЗА МАРТ'!W567)</f>
        <v>0</v>
      </c>
    </row>
    <row r="463" spans="3:23" ht="16.5" thickBot="1">
      <c r="C463" s="106"/>
      <c r="D463" s="99"/>
      <c r="E463" s="108" t="s">
        <v>22</v>
      </c>
      <c r="F463" s="109"/>
      <c r="G463" s="58">
        <f>[29]ИТОГО!F16</f>
        <v>58</v>
      </c>
      <c r="H463" s="51">
        <f>[29]ИТОГО!G16</f>
        <v>0</v>
      </c>
      <c r="I463" s="51">
        <f>[29]ИТОГО!H16</f>
        <v>0</v>
      </c>
      <c r="J463" s="51">
        <f>[29]ИТОГО!I16</f>
        <v>58</v>
      </c>
      <c r="K463" s="51">
        <f>SUM('[30]ИТОГО ЗА ЯНВАРЬ'!K568,'[30]ИТОГО ЗА ФЕВРАЛЬ'!K568,'[30]ИТОГО ЗА МАРТ'!K568)</f>
        <v>0</v>
      </c>
      <c r="L463" s="51">
        <f>SUM('[30]ИТОГО ЗА ЯНВАРЬ'!L568,'[30]ИТОГО ЗА ФЕВРАЛЬ'!L568,'[30]ИТОГО ЗА МАРТ'!L568)</f>
        <v>0</v>
      </c>
      <c r="M463" s="51">
        <f>SUM('[30]ИТОГО ЗА ЯНВАРЬ'!M568,'[30]ИТОГО ЗА ФЕВРАЛЬ'!M568,'[30]ИТОГО ЗА МАРТ'!M568)</f>
        <v>0</v>
      </c>
      <c r="N463" s="51">
        <f>SUM('[30]ИТОГО ЗА ЯНВАРЬ'!N568,'[30]ИТОГО ЗА ФЕВРАЛЬ'!N568,'[30]ИТОГО ЗА МАРТ'!N568)</f>
        <v>0</v>
      </c>
      <c r="O463" s="51">
        <f>SUM('[30]ИТОГО ЗА ЯНВАРЬ'!O568,'[30]ИТОГО ЗА ФЕВРАЛЬ'!O568,'[30]ИТОГО ЗА МАРТ'!O568)</f>
        <v>0</v>
      </c>
      <c r="P463" s="51">
        <f>SUM('[30]ИТОГО ЗА ЯНВАРЬ'!P568,'[30]ИТОГО ЗА ФЕВРАЛЬ'!P568,'[30]ИТОГО ЗА МАРТ'!P568)</f>
        <v>0</v>
      </c>
      <c r="Q463" s="51">
        <f>SUM('[30]ИТОГО ЗА ЯНВАРЬ'!Q568,'[30]ИТОГО ЗА ФЕВРАЛЬ'!Q568,'[30]ИТОГО ЗА МАРТ'!Q568)</f>
        <v>0</v>
      </c>
      <c r="R463" s="51">
        <f>SUM('[30]ИТОГО ЗА ЯНВАРЬ'!R568,'[30]ИТОГО ЗА ФЕВРАЛЬ'!R568,'[30]ИТОГО ЗА МАРТ'!R568)</f>
        <v>0</v>
      </c>
      <c r="S463" s="51">
        <f>SUM('[30]ИТОГО ЗА ЯНВАРЬ'!S568,'[30]ИТОГО ЗА ФЕВРАЛЬ'!S568,'[30]ИТОГО ЗА МАРТ'!S568)</f>
        <v>0</v>
      </c>
      <c r="T463" s="51">
        <f>SUM('[30]ИТОГО ЗА ЯНВАРЬ'!T568,'[30]ИТОГО ЗА ФЕВРАЛЬ'!T568,'[30]ИТОГО ЗА МАРТ'!T568)</f>
        <v>0</v>
      </c>
      <c r="U463" s="51">
        <f>SUM('[30]ИТОГО ЗА ЯНВАРЬ'!U568,'[30]ИТОГО ЗА ФЕВРАЛЬ'!U568,'[30]ИТОГО ЗА МАРТ'!U568)</f>
        <v>0</v>
      </c>
      <c r="V463" s="51">
        <f>SUM('[30]ИТОГО ЗА ЯНВАРЬ'!V568,'[30]ИТОГО ЗА ФЕВРАЛЬ'!V568,'[30]ИТОГО ЗА МАРТ'!V568)</f>
        <v>0</v>
      </c>
      <c r="W463" s="51">
        <f>SUM('[30]ИТОГО ЗА ЯНВАРЬ'!W568,'[30]ИТОГО ЗА ФЕВРАЛЬ'!W568,'[30]ИТОГО ЗА МАРТ'!W568)</f>
        <v>0</v>
      </c>
    </row>
    <row r="464" spans="3:23" ht="16.899999999999999" customHeight="1" thickBot="1">
      <c r="C464" s="107"/>
      <c r="D464" s="100"/>
      <c r="E464" s="53" t="s">
        <v>23</v>
      </c>
      <c r="F464" s="54" t="s">
        <v>24</v>
      </c>
      <c r="G464" s="57">
        <f>[29]ИТОГО!F17</f>
        <v>74.358974358974365</v>
      </c>
      <c r="H464" s="57" t="str">
        <f>[29]ИТОГО!G17</f>
        <v/>
      </c>
      <c r="I464" s="57" t="str">
        <f>[29]ИТОГО!H17</f>
        <v/>
      </c>
      <c r="J464" s="57">
        <f>[29]ИТОГО!I17</f>
        <v>74.358974358974365</v>
      </c>
      <c r="K464" s="57">
        <f t="shared" ref="K464:W464" si="33">IF(K462=0,0,K463*100/K462)</f>
        <v>0</v>
      </c>
      <c r="L464" s="57">
        <f t="shared" si="33"/>
        <v>0</v>
      </c>
      <c r="M464" s="57">
        <f t="shared" si="33"/>
        <v>0</v>
      </c>
      <c r="N464" s="57">
        <f t="shared" si="33"/>
        <v>0</v>
      </c>
      <c r="O464" s="57">
        <f t="shared" si="33"/>
        <v>0</v>
      </c>
      <c r="P464" s="57">
        <f t="shared" si="33"/>
        <v>0</v>
      </c>
      <c r="Q464" s="57">
        <f t="shared" si="33"/>
        <v>0</v>
      </c>
      <c r="R464" s="57">
        <f t="shared" si="33"/>
        <v>0</v>
      </c>
      <c r="S464" s="57">
        <f t="shared" si="33"/>
        <v>0</v>
      </c>
      <c r="T464" s="57">
        <f t="shared" si="33"/>
        <v>0</v>
      </c>
      <c r="U464" s="57">
        <f t="shared" si="33"/>
        <v>0</v>
      </c>
      <c r="V464" s="57">
        <f t="shared" si="33"/>
        <v>0</v>
      </c>
      <c r="W464" s="57">
        <f t="shared" si="33"/>
        <v>0</v>
      </c>
    </row>
    <row r="465" spans="3:23" ht="16.5" thickBot="1">
      <c r="C465" s="52"/>
      <c r="D465" s="51"/>
      <c r="E465" s="101"/>
      <c r="F465" s="102"/>
      <c r="G465" s="59">
        <f>[29]ИТОГО!F18</f>
        <v>54.205607476635507</v>
      </c>
      <c r="H465" s="59" t="str">
        <f>[29]ИТОГО!G18</f>
        <v/>
      </c>
      <c r="I465" s="59" t="str">
        <f>[29]ИТОГО!H18</f>
        <v/>
      </c>
      <c r="J465" s="59">
        <f>[29]ИТОГО!I18</f>
        <v>54.205607476635507</v>
      </c>
      <c r="K465" s="59">
        <f t="shared" ref="K465:W465" si="34">IF(K456=0,0,K463/K456*100)</f>
        <v>0</v>
      </c>
      <c r="L465" s="59">
        <f t="shared" si="34"/>
        <v>0</v>
      </c>
      <c r="M465" s="59">
        <f t="shared" si="34"/>
        <v>0</v>
      </c>
      <c r="N465" s="59">
        <f t="shared" si="34"/>
        <v>0</v>
      </c>
      <c r="O465" s="59">
        <f t="shared" si="34"/>
        <v>0</v>
      </c>
      <c r="P465" s="59">
        <f t="shared" si="34"/>
        <v>0</v>
      </c>
      <c r="Q465" s="59">
        <f t="shared" si="34"/>
        <v>0</v>
      </c>
      <c r="R465" s="59">
        <f t="shared" si="34"/>
        <v>0</v>
      </c>
      <c r="S465" s="59">
        <f t="shared" si="34"/>
        <v>0</v>
      </c>
      <c r="T465" s="59">
        <f t="shared" si="34"/>
        <v>0</v>
      </c>
      <c r="U465" s="59">
        <f t="shared" si="34"/>
        <v>0</v>
      </c>
      <c r="V465" s="59">
        <f t="shared" si="34"/>
        <v>0</v>
      </c>
      <c r="W465" s="59">
        <f t="shared" si="34"/>
        <v>0</v>
      </c>
    </row>
    <row r="466" spans="3:23"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</row>
    <row r="467" spans="3:23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3:23" ht="14.45" customHeight="1">
      <c r="C468" s="1"/>
      <c r="D468" s="1"/>
      <c r="E468" s="1"/>
      <c r="F468" s="113" t="s">
        <v>124</v>
      </c>
      <c r="G468" s="113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  <c r="S468" s="113"/>
      <c r="T468" s="1"/>
      <c r="U468" s="1"/>
      <c r="V468" s="1"/>
      <c r="W468" s="1"/>
    </row>
    <row r="469" spans="3:23" ht="14.45" customHeight="1">
      <c r="C469" s="1"/>
      <c r="D469" s="1"/>
      <c r="E469" s="1"/>
      <c r="F469" s="113"/>
      <c r="G469" s="113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  <c r="R469" s="113"/>
      <c r="S469" s="113"/>
      <c r="T469" s="1"/>
      <c r="U469" s="1"/>
      <c r="V469" s="1"/>
      <c r="W469" s="1"/>
    </row>
    <row r="470" spans="3:23" ht="14.45" customHeight="1">
      <c r="C470" s="1"/>
      <c r="D470" s="1"/>
      <c r="E470" s="1"/>
      <c r="F470" s="113"/>
      <c r="G470" s="113"/>
      <c r="H470" s="113"/>
      <c r="I470" s="113"/>
      <c r="J470" s="113"/>
      <c r="K470" s="113"/>
      <c r="L470" s="113"/>
      <c r="M470" s="113"/>
      <c r="N470" s="113"/>
      <c r="O470" s="113"/>
      <c r="P470" s="113"/>
      <c r="Q470" s="113"/>
      <c r="R470" s="113"/>
      <c r="S470" s="113"/>
      <c r="T470" s="1"/>
      <c r="U470" s="1"/>
      <c r="V470" s="1"/>
      <c r="W470" s="1"/>
    </row>
    <row r="471" spans="3:23" ht="15.75" thickBot="1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3:23" ht="21" customHeight="1" thickBot="1">
      <c r="C472" s="103" t="s">
        <v>0</v>
      </c>
      <c r="D472" s="103" t="s">
        <v>1</v>
      </c>
      <c r="E472" s="114" t="s">
        <v>2</v>
      </c>
      <c r="F472" s="115"/>
      <c r="G472" s="118" t="s">
        <v>3</v>
      </c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20"/>
    </row>
    <row r="473" spans="3:23" ht="15" customHeight="1" thickBot="1">
      <c r="C473" s="104"/>
      <c r="D473" s="104"/>
      <c r="E473" s="116"/>
      <c r="F473" s="117"/>
      <c r="G473" s="2" t="s">
        <v>4</v>
      </c>
      <c r="H473" s="2" t="s">
        <v>5</v>
      </c>
      <c r="I473" s="2" t="s">
        <v>6</v>
      </c>
      <c r="J473" s="2" t="s">
        <v>7</v>
      </c>
      <c r="K473" s="2" t="s">
        <v>8</v>
      </c>
      <c r="L473" s="2" t="s">
        <v>9</v>
      </c>
      <c r="M473" s="2" t="s">
        <v>10</v>
      </c>
      <c r="N473" s="2" t="s">
        <v>11</v>
      </c>
      <c r="O473" s="2" t="s">
        <v>12</v>
      </c>
      <c r="P473" s="2" t="s">
        <v>13</v>
      </c>
      <c r="Q473" s="2" t="s">
        <v>14</v>
      </c>
      <c r="R473" s="2" t="s">
        <v>15</v>
      </c>
      <c r="S473" s="2" t="s">
        <v>16</v>
      </c>
      <c r="T473" s="2" t="s">
        <v>17</v>
      </c>
      <c r="U473" s="2" t="s">
        <v>18</v>
      </c>
      <c r="V473" s="2" t="s">
        <v>19</v>
      </c>
      <c r="W473" s="2" t="s">
        <v>20</v>
      </c>
    </row>
    <row r="474" spans="3:23" ht="15.75" thickBot="1">
      <c r="C474" s="3">
        <v>1</v>
      </c>
      <c r="D474" s="4">
        <v>2</v>
      </c>
      <c r="E474" s="108">
        <v>3</v>
      </c>
      <c r="F474" s="109"/>
      <c r="G474" s="4">
        <v>4</v>
      </c>
      <c r="H474" s="4">
        <v>5</v>
      </c>
      <c r="I474" s="4">
        <v>6</v>
      </c>
      <c r="J474" s="4">
        <v>7</v>
      </c>
      <c r="K474" s="4">
        <v>8</v>
      </c>
      <c r="L474" s="4">
        <v>9</v>
      </c>
      <c r="M474" s="4">
        <v>10</v>
      </c>
      <c r="N474" s="4">
        <v>11</v>
      </c>
      <c r="O474" s="4">
        <v>12</v>
      </c>
      <c r="P474" s="4">
        <v>13</v>
      </c>
      <c r="Q474" s="4">
        <v>14</v>
      </c>
      <c r="R474" s="4">
        <v>15</v>
      </c>
      <c r="S474" s="4">
        <v>16</v>
      </c>
      <c r="T474" s="4">
        <v>17</v>
      </c>
      <c r="U474" s="4">
        <v>18</v>
      </c>
      <c r="V474" s="4">
        <v>19</v>
      </c>
      <c r="W474" s="4">
        <v>20</v>
      </c>
    </row>
    <row r="475" spans="3:23" ht="16.149999999999999" customHeight="1" thickBot="1">
      <c r="C475" s="105" t="s">
        <v>94</v>
      </c>
      <c r="D475" s="110" t="s">
        <v>45</v>
      </c>
      <c r="E475" s="101" t="s">
        <v>21</v>
      </c>
      <c r="F475" s="102"/>
      <c r="G475" s="5">
        <f>[31]ИТОГО!F9</f>
        <v>210</v>
      </c>
      <c r="H475" s="19">
        <f>[31]ИТОГО!G9</f>
        <v>0</v>
      </c>
      <c r="I475" s="4">
        <f>[31]ИТОГО!H9</f>
        <v>0</v>
      </c>
      <c r="J475" s="4">
        <f>[31]ИТОГО!I9</f>
        <v>210</v>
      </c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</row>
    <row r="476" spans="3:23" ht="16.5" thickBot="1">
      <c r="C476" s="106"/>
      <c r="D476" s="111"/>
      <c r="E476" s="108" t="s">
        <v>22</v>
      </c>
      <c r="F476" s="109"/>
      <c r="G476" s="5">
        <f>[31]ИТОГО!F10</f>
        <v>168</v>
      </c>
      <c r="H476" s="19">
        <f>[31]ИТОГО!G10</f>
        <v>0</v>
      </c>
      <c r="I476" s="4">
        <f>[31]ИТОГО!H10</f>
        <v>0</v>
      </c>
      <c r="J476" s="4">
        <f>[31]ИТОГО!I10</f>
        <v>168</v>
      </c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</row>
    <row r="477" spans="3:23" ht="26.25" thickBot="1">
      <c r="C477" s="106"/>
      <c r="D477" s="111"/>
      <c r="E477" s="6" t="s">
        <v>23</v>
      </c>
      <c r="F477" s="6" t="s">
        <v>24</v>
      </c>
      <c r="G477" s="7">
        <f>[31]ИТОГО!F11</f>
        <v>80</v>
      </c>
      <c r="H477" s="7" t="str">
        <f>[31]ИТОГО!G11</f>
        <v/>
      </c>
      <c r="I477" s="7" t="str">
        <f>[31]ИТОГО!H11</f>
        <v/>
      </c>
      <c r="J477" s="7">
        <f>[31]ИТОГО!I11</f>
        <v>80</v>
      </c>
      <c r="K477" s="7" t="str">
        <f>IF(K475="","",K476*100/K475)</f>
        <v/>
      </c>
      <c r="L477" s="7" t="str">
        <f>IF(L475="","",L476*100/L475)</f>
        <v/>
      </c>
      <c r="M477" s="7" t="str">
        <f t="shared" ref="M477:W477" si="35">IF(M475="","",M476*100/M475)</f>
        <v/>
      </c>
      <c r="N477" s="7" t="str">
        <f t="shared" si="35"/>
        <v/>
      </c>
      <c r="O477" s="7" t="str">
        <f t="shared" si="35"/>
        <v/>
      </c>
      <c r="P477" s="7" t="str">
        <f t="shared" si="35"/>
        <v/>
      </c>
      <c r="Q477" s="7" t="str">
        <f t="shared" si="35"/>
        <v/>
      </c>
      <c r="R477" s="7" t="str">
        <f t="shared" si="35"/>
        <v/>
      </c>
      <c r="S477" s="7" t="str">
        <f t="shared" si="35"/>
        <v/>
      </c>
      <c r="T477" s="7" t="str">
        <f t="shared" si="35"/>
        <v/>
      </c>
      <c r="U477" s="7" t="str">
        <f t="shared" si="35"/>
        <v/>
      </c>
      <c r="V477" s="7" t="str">
        <f t="shared" si="35"/>
        <v/>
      </c>
      <c r="W477" s="7" t="str">
        <f t="shared" si="35"/>
        <v/>
      </c>
    </row>
    <row r="478" spans="3:23" ht="16.149999999999999" customHeight="1" thickBot="1">
      <c r="C478" s="106"/>
      <c r="D478" s="111"/>
      <c r="E478" s="101" t="s">
        <v>25</v>
      </c>
      <c r="F478" s="102"/>
      <c r="G478" s="5">
        <f>[31]ИТОГО!F12</f>
        <v>65</v>
      </c>
      <c r="H478" s="19">
        <f>[31]ИТОГО!G12</f>
        <v>0</v>
      </c>
      <c r="I478" s="4">
        <f>[31]ИТОГО!H12</f>
        <v>0</v>
      </c>
      <c r="J478" s="4">
        <f>[31]ИТОГО!I12</f>
        <v>65</v>
      </c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</row>
    <row r="479" spans="3:23" ht="16.5" thickBot="1">
      <c r="C479" s="106"/>
      <c r="D479" s="111"/>
      <c r="E479" s="108" t="s">
        <v>22</v>
      </c>
      <c r="F479" s="109"/>
      <c r="G479" s="5">
        <f>[31]ИТОГО!F13</f>
        <v>54</v>
      </c>
      <c r="H479" s="19">
        <f>[31]ИТОГО!G13</f>
        <v>0</v>
      </c>
      <c r="I479" s="4">
        <f>[31]ИТОГО!H13</f>
        <v>0</v>
      </c>
      <c r="J479" s="4">
        <f>[31]ИТОГО!I13</f>
        <v>54</v>
      </c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</row>
    <row r="480" spans="3:23" ht="26.25" thickBot="1">
      <c r="C480" s="106"/>
      <c r="D480" s="111"/>
      <c r="E480" s="6" t="s">
        <v>23</v>
      </c>
      <c r="F480" s="8" t="s">
        <v>24</v>
      </c>
      <c r="G480" s="7">
        <f>[31]ИТОГО!F14</f>
        <v>83.07692307692308</v>
      </c>
      <c r="H480" s="7" t="str">
        <f>[31]ИТОГО!G14</f>
        <v/>
      </c>
      <c r="I480" s="7" t="str">
        <f>[31]ИТОГО!H14</f>
        <v/>
      </c>
      <c r="J480" s="7">
        <f>[31]ИТОГО!I14</f>
        <v>83.07692307692308</v>
      </c>
      <c r="K480" s="7" t="str">
        <f>IF(K478="","",K479*100/K478)</f>
        <v/>
      </c>
      <c r="L480" s="7" t="str">
        <f>IF(L478="","",L479*100/L478)</f>
        <v/>
      </c>
      <c r="M480" s="7" t="str">
        <f t="shared" ref="M480:W480" si="36">IF(M478="","",M479*100/M478)</f>
        <v/>
      </c>
      <c r="N480" s="7" t="str">
        <f t="shared" si="36"/>
        <v/>
      </c>
      <c r="O480" s="7" t="str">
        <f t="shared" si="36"/>
        <v/>
      </c>
      <c r="P480" s="7" t="str">
        <f t="shared" si="36"/>
        <v/>
      </c>
      <c r="Q480" s="7" t="str">
        <f t="shared" si="36"/>
        <v/>
      </c>
      <c r="R480" s="7" t="str">
        <f t="shared" si="36"/>
        <v/>
      </c>
      <c r="S480" s="7" t="str">
        <f t="shared" si="36"/>
        <v/>
      </c>
      <c r="T480" s="7" t="str">
        <f t="shared" si="36"/>
        <v/>
      </c>
      <c r="U480" s="7" t="str">
        <f t="shared" si="36"/>
        <v/>
      </c>
      <c r="V480" s="7" t="str">
        <f t="shared" si="36"/>
        <v/>
      </c>
      <c r="W480" s="7" t="str">
        <f t="shared" si="36"/>
        <v/>
      </c>
    </row>
    <row r="481" spans="3:23" ht="16.149999999999999" customHeight="1" thickBot="1">
      <c r="C481" s="106"/>
      <c r="D481" s="111"/>
      <c r="E481" s="101" t="s">
        <v>26</v>
      </c>
      <c r="F481" s="102"/>
      <c r="G481" s="5">
        <f>[31]ИТОГО!F15</f>
        <v>157</v>
      </c>
      <c r="H481" s="19">
        <f>[31]ИТОГО!G15</f>
        <v>0</v>
      </c>
      <c r="I481" s="4">
        <f>[31]ИТОГО!H15</f>
        <v>0</v>
      </c>
      <c r="J481" s="4">
        <f>[31]ИТОГО!I15</f>
        <v>157</v>
      </c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</row>
    <row r="482" spans="3:23" ht="16.5" thickBot="1">
      <c r="C482" s="106"/>
      <c r="D482" s="111"/>
      <c r="E482" s="108" t="s">
        <v>22</v>
      </c>
      <c r="F482" s="109"/>
      <c r="G482" s="5">
        <f>[31]ИТОГО!F16</f>
        <v>105</v>
      </c>
      <c r="H482" s="19">
        <f>[31]ИТОГО!G16</f>
        <v>0</v>
      </c>
      <c r="I482" s="4">
        <f>[31]ИТОГО!H16</f>
        <v>0</v>
      </c>
      <c r="J482" s="4">
        <f>[31]ИТОГО!I16</f>
        <v>105</v>
      </c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</row>
    <row r="483" spans="3:23" ht="26.25" thickBot="1">
      <c r="C483" s="107"/>
      <c r="D483" s="112"/>
      <c r="E483" s="6" t="s">
        <v>23</v>
      </c>
      <c r="F483" s="8" t="s">
        <v>24</v>
      </c>
      <c r="G483" s="7">
        <f>[31]ИТОГО!F17</f>
        <v>66.878980891719749</v>
      </c>
      <c r="H483" s="7" t="str">
        <f>[31]ИТОГО!G17</f>
        <v/>
      </c>
      <c r="I483" s="7" t="str">
        <f>[31]ИТОГО!H17</f>
        <v/>
      </c>
      <c r="J483" s="7">
        <f>[31]ИТОГО!I17</f>
        <v>66.878980891719749</v>
      </c>
      <c r="K483" s="7" t="str">
        <f>IF(K481="","",K482*100/K481)</f>
        <v/>
      </c>
      <c r="L483" s="7" t="str">
        <f>IF(L481="","",L482*100/L481)</f>
        <v/>
      </c>
      <c r="M483" s="7" t="str">
        <f t="shared" ref="M483:W483" si="37">IF(M481="","",M482*100/M481)</f>
        <v/>
      </c>
      <c r="N483" s="7" t="str">
        <f t="shared" si="37"/>
        <v/>
      </c>
      <c r="O483" s="7" t="str">
        <f t="shared" si="37"/>
        <v/>
      </c>
      <c r="P483" s="7" t="str">
        <f t="shared" si="37"/>
        <v/>
      </c>
      <c r="Q483" s="7" t="str">
        <f t="shared" si="37"/>
        <v/>
      </c>
      <c r="R483" s="7" t="str">
        <f t="shared" si="37"/>
        <v/>
      </c>
      <c r="S483" s="7" t="str">
        <f t="shared" si="37"/>
        <v/>
      </c>
      <c r="T483" s="7" t="str">
        <f t="shared" si="37"/>
        <v/>
      </c>
      <c r="U483" s="7" t="str">
        <f t="shared" si="37"/>
        <v/>
      </c>
      <c r="V483" s="7" t="str">
        <f t="shared" si="37"/>
        <v/>
      </c>
      <c r="W483" s="7" t="str">
        <f t="shared" si="37"/>
        <v/>
      </c>
    </row>
    <row r="484" spans="3:23" ht="16.899999999999999" customHeight="1" thickBot="1">
      <c r="C484" s="3"/>
      <c r="D484" s="4"/>
      <c r="E484" s="101" t="s">
        <v>46</v>
      </c>
      <c r="F484" s="102"/>
      <c r="G484" s="9">
        <f>[31]ИТОГО!F18</f>
        <v>50</v>
      </c>
      <c r="H484" s="9" t="str">
        <f>[31]ИТОГО!G18</f>
        <v/>
      </c>
      <c r="I484" s="9" t="str">
        <f>[31]ИТОГО!H18</f>
        <v/>
      </c>
      <c r="J484" s="9">
        <f>[31]ИТОГО!I18</f>
        <v>50</v>
      </c>
      <c r="K484" s="9"/>
      <c r="L484" s="9"/>
      <c r="M484" s="9"/>
      <c r="N484" s="9" t="str">
        <f t="shared" ref="N484:W484" si="38">IF(N475="","",N482/N475*100)</f>
        <v/>
      </c>
      <c r="O484" s="9" t="str">
        <f t="shared" si="38"/>
        <v/>
      </c>
      <c r="P484" s="9" t="str">
        <f t="shared" si="38"/>
        <v/>
      </c>
      <c r="Q484" s="9" t="str">
        <f t="shared" si="38"/>
        <v/>
      </c>
      <c r="R484" s="9" t="str">
        <f t="shared" si="38"/>
        <v/>
      </c>
      <c r="S484" s="9" t="str">
        <f t="shared" si="38"/>
        <v/>
      </c>
      <c r="T484" s="9" t="str">
        <f t="shared" si="38"/>
        <v/>
      </c>
      <c r="U484" s="9" t="str">
        <f t="shared" si="38"/>
        <v/>
      </c>
      <c r="V484" s="9" t="str">
        <f t="shared" si="38"/>
        <v/>
      </c>
      <c r="W484" s="9" t="str">
        <f t="shared" si="38"/>
        <v/>
      </c>
    </row>
    <row r="485" spans="3:23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3:23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3:23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3:23" ht="14.45" customHeight="1">
      <c r="C488" s="1"/>
      <c r="D488" s="1"/>
      <c r="E488" s="1"/>
      <c r="F488" s="113" t="s">
        <v>47</v>
      </c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  <c r="S488" s="113"/>
      <c r="T488" s="1"/>
      <c r="U488" s="1"/>
      <c r="V488" s="1"/>
      <c r="W488" s="1"/>
    </row>
    <row r="489" spans="3:23" ht="14.45" customHeight="1">
      <c r="C489" s="1"/>
      <c r="D489" s="1"/>
      <c r="E489" s="1"/>
      <c r="F489" s="113"/>
      <c r="G489" s="113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  <c r="S489" s="113"/>
      <c r="T489" s="1"/>
      <c r="U489" s="1"/>
      <c r="V489" s="1"/>
      <c r="W489" s="1"/>
    </row>
    <row r="490" spans="3:23" ht="14.45" customHeight="1">
      <c r="C490" s="1"/>
      <c r="D490" s="1"/>
      <c r="E490" s="1"/>
      <c r="F490" s="113"/>
      <c r="G490" s="113"/>
      <c r="H490" s="113"/>
      <c r="I490" s="113"/>
      <c r="J490" s="113"/>
      <c r="K490" s="113"/>
      <c r="L490" s="113"/>
      <c r="M490" s="113"/>
      <c r="N490" s="113"/>
      <c r="O490" s="113"/>
      <c r="P490" s="113"/>
      <c r="Q490" s="113"/>
      <c r="R490" s="113"/>
      <c r="S490" s="113"/>
      <c r="T490" s="1"/>
      <c r="U490" s="1"/>
      <c r="V490" s="1"/>
      <c r="W490" s="1"/>
    </row>
    <row r="491" spans="3:23" ht="15.75" thickBot="1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3:23" ht="21" customHeight="1" thickBot="1">
      <c r="C492" s="103" t="s">
        <v>0</v>
      </c>
      <c r="D492" s="103" t="s">
        <v>1</v>
      </c>
      <c r="E492" s="114" t="s">
        <v>2</v>
      </c>
      <c r="F492" s="115"/>
      <c r="G492" s="118" t="s">
        <v>3</v>
      </c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20"/>
    </row>
    <row r="493" spans="3:23" ht="15" customHeight="1" thickBot="1">
      <c r="C493" s="104"/>
      <c r="D493" s="104"/>
      <c r="E493" s="116"/>
      <c r="F493" s="117"/>
      <c r="G493" s="2" t="s">
        <v>4</v>
      </c>
      <c r="H493" s="2" t="s">
        <v>5</v>
      </c>
      <c r="I493" s="2" t="s">
        <v>6</v>
      </c>
      <c r="J493" s="2" t="s">
        <v>7</v>
      </c>
      <c r="K493" s="2" t="s">
        <v>8</v>
      </c>
      <c r="L493" s="2" t="s">
        <v>9</v>
      </c>
      <c r="M493" s="2" t="s">
        <v>10</v>
      </c>
      <c r="N493" s="2" t="s">
        <v>11</v>
      </c>
      <c r="O493" s="2" t="s">
        <v>12</v>
      </c>
      <c r="P493" s="2" t="s">
        <v>13</v>
      </c>
      <c r="Q493" s="2" t="s">
        <v>14</v>
      </c>
      <c r="R493" s="2" t="s">
        <v>15</v>
      </c>
      <c r="S493" s="2" t="s">
        <v>16</v>
      </c>
      <c r="T493" s="2" t="s">
        <v>17</v>
      </c>
      <c r="U493" s="2" t="s">
        <v>18</v>
      </c>
      <c r="V493" s="2" t="s">
        <v>19</v>
      </c>
      <c r="W493" s="2" t="s">
        <v>20</v>
      </c>
    </row>
    <row r="494" spans="3:23" ht="15.75" thickBot="1">
      <c r="C494" s="3">
        <v>1</v>
      </c>
      <c r="D494" s="4">
        <v>2</v>
      </c>
      <c r="E494" s="108">
        <v>3</v>
      </c>
      <c r="F494" s="109"/>
      <c r="G494" s="4">
        <v>4</v>
      </c>
      <c r="H494" s="4">
        <v>5</v>
      </c>
      <c r="I494" s="4">
        <v>6</v>
      </c>
      <c r="J494" s="4">
        <v>7</v>
      </c>
      <c r="K494" s="4">
        <v>8</v>
      </c>
      <c r="L494" s="4">
        <v>9</v>
      </c>
      <c r="M494" s="4">
        <v>10</v>
      </c>
      <c r="N494" s="4">
        <v>11</v>
      </c>
      <c r="O494" s="4">
        <v>12</v>
      </c>
      <c r="P494" s="4">
        <v>13</v>
      </c>
      <c r="Q494" s="4">
        <v>14</v>
      </c>
      <c r="R494" s="4">
        <v>15</v>
      </c>
      <c r="S494" s="4">
        <v>16</v>
      </c>
      <c r="T494" s="4">
        <v>17</v>
      </c>
      <c r="U494" s="4">
        <v>18</v>
      </c>
      <c r="V494" s="4">
        <v>19</v>
      </c>
      <c r="W494" s="4">
        <v>20</v>
      </c>
    </row>
    <row r="495" spans="3:23" ht="16.149999999999999" customHeight="1" thickBot="1">
      <c r="C495" s="105" t="s">
        <v>94</v>
      </c>
      <c r="D495" s="110" t="s">
        <v>47</v>
      </c>
      <c r="E495" s="101" t="s">
        <v>21</v>
      </c>
      <c r="F495" s="102"/>
      <c r="G495" s="58">
        <v>74</v>
      </c>
      <c r="H495" s="19">
        <v>0</v>
      </c>
      <c r="I495" s="51">
        <v>0</v>
      </c>
      <c r="J495" s="51">
        <v>74</v>
      </c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</row>
    <row r="496" spans="3:23" ht="16.5" thickBot="1">
      <c r="C496" s="106"/>
      <c r="D496" s="111"/>
      <c r="E496" s="108" t="s">
        <v>22</v>
      </c>
      <c r="F496" s="109"/>
      <c r="G496" s="58">
        <v>60</v>
      </c>
      <c r="H496" s="19">
        <v>0</v>
      </c>
      <c r="I496" s="51">
        <v>0</v>
      </c>
      <c r="J496" s="51">
        <v>60</v>
      </c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</row>
    <row r="497" spans="3:23" ht="26.25" thickBot="1">
      <c r="C497" s="106"/>
      <c r="D497" s="111"/>
      <c r="E497" s="6" t="s">
        <v>23</v>
      </c>
      <c r="F497" s="6" t="s">
        <v>24</v>
      </c>
      <c r="G497" s="57">
        <v>81.08</v>
      </c>
      <c r="H497" s="57"/>
      <c r="I497" s="57"/>
      <c r="J497" s="57">
        <v>81.08</v>
      </c>
      <c r="K497" s="7" t="str">
        <f>IF(K495="","",K496*100/K495)</f>
        <v/>
      </c>
      <c r="L497" s="7" t="str">
        <f>IF(L495="","",L496*100/L495)</f>
        <v/>
      </c>
      <c r="M497" s="7" t="str">
        <f t="shared" ref="M497:W497" si="39">IF(M495="","",M496*100/M495)</f>
        <v/>
      </c>
      <c r="N497" s="7" t="str">
        <f t="shared" si="39"/>
        <v/>
      </c>
      <c r="O497" s="7" t="str">
        <f t="shared" si="39"/>
        <v/>
      </c>
      <c r="P497" s="7" t="str">
        <f t="shared" si="39"/>
        <v/>
      </c>
      <c r="Q497" s="7" t="str">
        <f t="shared" si="39"/>
        <v/>
      </c>
      <c r="R497" s="7" t="str">
        <f t="shared" si="39"/>
        <v/>
      </c>
      <c r="S497" s="7" t="str">
        <f t="shared" si="39"/>
        <v/>
      </c>
      <c r="T497" s="7" t="str">
        <f t="shared" si="39"/>
        <v/>
      </c>
      <c r="U497" s="7" t="str">
        <f t="shared" si="39"/>
        <v/>
      </c>
      <c r="V497" s="7" t="str">
        <f t="shared" si="39"/>
        <v/>
      </c>
      <c r="W497" s="7" t="str">
        <f t="shared" si="39"/>
        <v/>
      </c>
    </row>
    <row r="498" spans="3:23" ht="16.149999999999999" customHeight="1" thickBot="1">
      <c r="C498" s="106"/>
      <c r="D498" s="111"/>
      <c r="E498" s="101" t="s">
        <v>25</v>
      </c>
      <c r="F498" s="102"/>
      <c r="G498" s="58">
        <v>20</v>
      </c>
      <c r="H498" s="19">
        <v>0</v>
      </c>
      <c r="I498" s="51">
        <v>0</v>
      </c>
      <c r="J498" s="51">
        <v>20</v>
      </c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</row>
    <row r="499" spans="3:23" ht="16.5" thickBot="1">
      <c r="C499" s="106"/>
      <c r="D499" s="111"/>
      <c r="E499" s="108" t="s">
        <v>22</v>
      </c>
      <c r="F499" s="109"/>
      <c r="G499" s="58">
        <v>18</v>
      </c>
      <c r="H499" s="19">
        <v>0</v>
      </c>
      <c r="I499" s="51">
        <v>0</v>
      </c>
      <c r="J499" s="51">
        <v>18</v>
      </c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</row>
    <row r="500" spans="3:23" ht="26.25" thickBot="1">
      <c r="C500" s="106"/>
      <c r="D500" s="111"/>
      <c r="E500" s="6" t="s">
        <v>23</v>
      </c>
      <c r="F500" s="8" t="s">
        <v>24</v>
      </c>
      <c r="G500" s="57">
        <v>90</v>
      </c>
      <c r="H500" s="57"/>
      <c r="I500" s="57"/>
      <c r="J500" s="57">
        <v>90</v>
      </c>
      <c r="K500" s="7" t="str">
        <f>IF(K498="","",K499*100/K498)</f>
        <v/>
      </c>
      <c r="L500" s="7" t="str">
        <f>IF(L498="","",L499*100/L498)</f>
        <v/>
      </c>
      <c r="M500" s="7" t="str">
        <f t="shared" ref="M500:W500" si="40">IF(M498="","",M499*100/M498)</f>
        <v/>
      </c>
      <c r="N500" s="7" t="str">
        <f t="shared" si="40"/>
        <v/>
      </c>
      <c r="O500" s="7" t="str">
        <f t="shared" si="40"/>
        <v/>
      </c>
      <c r="P500" s="7" t="str">
        <f t="shared" si="40"/>
        <v/>
      </c>
      <c r="Q500" s="7" t="str">
        <f t="shared" si="40"/>
        <v/>
      </c>
      <c r="R500" s="7" t="str">
        <f t="shared" si="40"/>
        <v/>
      </c>
      <c r="S500" s="7" t="str">
        <f t="shared" si="40"/>
        <v/>
      </c>
      <c r="T500" s="7" t="str">
        <f t="shared" si="40"/>
        <v/>
      </c>
      <c r="U500" s="7" t="str">
        <f t="shared" si="40"/>
        <v/>
      </c>
      <c r="V500" s="7" t="str">
        <f t="shared" si="40"/>
        <v/>
      </c>
      <c r="W500" s="7" t="str">
        <f t="shared" si="40"/>
        <v/>
      </c>
    </row>
    <row r="501" spans="3:23" ht="16.149999999999999" customHeight="1" thickBot="1">
      <c r="C501" s="106"/>
      <c r="D501" s="111"/>
      <c r="E501" s="101" t="s">
        <v>26</v>
      </c>
      <c r="F501" s="102"/>
      <c r="G501" s="58">
        <v>58</v>
      </c>
      <c r="H501" s="19">
        <v>0</v>
      </c>
      <c r="I501" s="51">
        <v>0</v>
      </c>
      <c r="J501" s="51">
        <v>58</v>
      </c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</row>
    <row r="502" spans="3:23" ht="16.5" thickBot="1">
      <c r="C502" s="106"/>
      <c r="D502" s="111"/>
      <c r="E502" s="108" t="s">
        <v>22</v>
      </c>
      <c r="F502" s="109"/>
      <c r="G502" s="58">
        <v>38</v>
      </c>
      <c r="H502" s="19">
        <v>0</v>
      </c>
      <c r="I502" s="51">
        <v>0</v>
      </c>
      <c r="J502" s="51">
        <v>38</v>
      </c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</row>
    <row r="503" spans="3:23" ht="26.25" thickBot="1">
      <c r="C503" s="107"/>
      <c r="D503" s="112"/>
      <c r="E503" s="6" t="s">
        <v>23</v>
      </c>
      <c r="F503" s="8" t="s">
        <v>24</v>
      </c>
      <c r="G503" s="57">
        <v>65.52</v>
      </c>
      <c r="H503" s="57"/>
      <c r="I503" s="57"/>
      <c r="J503" s="57">
        <v>65.52</v>
      </c>
      <c r="K503" s="7" t="str">
        <f>IF(K501="","",K502*100/K501)</f>
        <v/>
      </c>
      <c r="L503" s="7" t="str">
        <f>IF(L501="","",L502*100/L501)</f>
        <v/>
      </c>
      <c r="M503" s="7" t="str">
        <f t="shared" ref="M503:W503" si="41">IF(M501="","",M502*100/M501)</f>
        <v/>
      </c>
      <c r="N503" s="7" t="str">
        <f t="shared" si="41"/>
        <v/>
      </c>
      <c r="O503" s="7" t="str">
        <f t="shared" si="41"/>
        <v/>
      </c>
      <c r="P503" s="7" t="str">
        <f t="shared" si="41"/>
        <v/>
      </c>
      <c r="Q503" s="7" t="str">
        <f t="shared" si="41"/>
        <v/>
      </c>
      <c r="R503" s="7" t="str">
        <f t="shared" si="41"/>
        <v/>
      </c>
      <c r="S503" s="7" t="str">
        <f t="shared" si="41"/>
        <v/>
      </c>
      <c r="T503" s="7" t="str">
        <f t="shared" si="41"/>
        <v/>
      </c>
      <c r="U503" s="7" t="str">
        <f t="shared" si="41"/>
        <v/>
      </c>
      <c r="V503" s="7" t="str">
        <f t="shared" si="41"/>
        <v/>
      </c>
      <c r="W503" s="7" t="str">
        <f t="shared" si="41"/>
        <v/>
      </c>
    </row>
    <row r="504" spans="3:23" ht="16.899999999999999" customHeight="1" thickBot="1">
      <c r="C504" s="3"/>
      <c r="D504" s="4"/>
      <c r="E504" s="101" t="s">
        <v>48</v>
      </c>
      <c r="F504" s="102"/>
      <c r="G504" s="59">
        <v>51.35</v>
      </c>
      <c r="H504" s="59"/>
      <c r="I504" s="59"/>
      <c r="J504" s="59">
        <v>51.35</v>
      </c>
      <c r="K504" s="9"/>
      <c r="L504" s="9"/>
      <c r="M504" s="9"/>
      <c r="N504" s="9" t="str">
        <f t="shared" ref="N504:W504" si="42">IF(N495="","",N502/N495*100)</f>
        <v/>
      </c>
      <c r="O504" s="9" t="str">
        <f t="shared" si="42"/>
        <v/>
      </c>
      <c r="P504" s="9" t="str">
        <f t="shared" si="42"/>
        <v/>
      </c>
      <c r="Q504" s="9" t="str">
        <f t="shared" si="42"/>
        <v/>
      </c>
      <c r="R504" s="9" t="str">
        <f t="shared" si="42"/>
        <v/>
      </c>
      <c r="S504" s="9" t="str">
        <f t="shared" si="42"/>
        <v/>
      </c>
      <c r="T504" s="9" t="str">
        <f t="shared" si="42"/>
        <v/>
      </c>
      <c r="U504" s="9" t="str">
        <f t="shared" si="42"/>
        <v/>
      </c>
      <c r="V504" s="9" t="str">
        <f t="shared" si="42"/>
        <v/>
      </c>
      <c r="W504" s="9" t="str">
        <f t="shared" si="42"/>
        <v/>
      </c>
    </row>
    <row r="505" spans="3:23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3:23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3:23" ht="14.45" customHeight="1">
      <c r="C507" s="1"/>
      <c r="D507" s="1"/>
      <c r="E507" s="1"/>
      <c r="F507" s="113" t="s">
        <v>49</v>
      </c>
      <c r="G507" s="113"/>
      <c r="H507" s="113"/>
      <c r="I507" s="113"/>
      <c r="J507" s="113"/>
      <c r="K507" s="113"/>
      <c r="L507" s="113"/>
      <c r="M507" s="113"/>
      <c r="N507" s="113"/>
      <c r="O507" s="113"/>
      <c r="P507" s="113"/>
      <c r="Q507" s="113"/>
      <c r="R507" s="113"/>
      <c r="S507" s="113"/>
      <c r="T507" s="1"/>
      <c r="U507" s="1"/>
      <c r="V507" s="1"/>
      <c r="W507" s="1"/>
    </row>
    <row r="508" spans="3:23" ht="14.45" customHeight="1">
      <c r="C508" s="1"/>
      <c r="D508" s="1"/>
      <c r="E508" s="1"/>
      <c r="F508" s="113"/>
      <c r="G508" s="113"/>
      <c r="H508" s="113"/>
      <c r="I508" s="113"/>
      <c r="J508" s="113"/>
      <c r="K508" s="113"/>
      <c r="L508" s="113"/>
      <c r="M508" s="113"/>
      <c r="N508" s="113"/>
      <c r="O508" s="113"/>
      <c r="P508" s="113"/>
      <c r="Q508" s="113"/>
      <c r="R508" s="113"/>
      <c r="S508" s="113"/>
      <c r="T508" s="1"/>
      <c r="U508" s="1"/>
      <c r="V508" s="1"/>
      <c r="W508" s="1"/>
    </row>
    <row r="509" spans="3:23" ht="14.45" customHeight="1">
      <c r="C509" s="1"/>
      <c r="D509" s="1"/>
      <c r="E509" s="1"/>
      <c r="F509" s="113"/>
      <c r="G509" s="113"/>
      <c r="H509" s="113"/>
      <c r="I509" s="113"/>
      <c r="J509" s="113"/>
      <c r="K509" s="113"/>
      <c r="L509" s="113"/>
      <c r="M509" s="113"/>
      <c r="N509" s="113"/>
      <c r="O509" s="113"/>
      <c r="P509" s="113"/>
      <c r="Q509" s="113"/>
      <c r="R509" s="113"/>
      <c r="S509" s="113"/>
      <c r="T509" s="1"/>
      <c r="U509" s="1"/>
      <c r="V509" s="1"/>
      <c r="W509" s="1"/>
    </row>
    <row r="510" spans="3:23" ht="15.75" thickBot="1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3:23" ht="21" customHeight="1" thickBot="1">
      <c r="C511" s="103" t="s">
        <v>0</v>
      </c>
      <c r="D511" s="103" t="s">
        <v>1</v>
      </c>
      <c r="E511" s="114" t="s">
        <v>2</v>
      </c>
      <c r="F511" s="115"/>
      <c r="G511" s="118" t="s">
        <v>3</v>
      </c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20"/>
    </row>
    <row r="512" spans="3:23" ht="15" customHeight="1" thickBot="1">
      <c r="C512" s="104"/>
      <c r="D512" s="104"/>
      <c r="E512" s="116"/>
      <c r="F512" s="117"/>
      <c r="G512" s="2" t="s">
        <v>4</v>
      </c>
      <c r="H512" s="2" t="s">
        <v>5</v>
      </c>
      <c r="I512" s="2" t="s">
        <v>6</v>
      </c>
      <c r="J512" s="2" t="s">
        <v>7</v>
      </c>
      <c r="K512" s="2" t="s">
        <v>8</v>
      </c>
      <c r="L512" s="2" t="s">
        <v>9</v>
      </c>
      <c r="M512" s="2" t="s">
        <v>10</v>
      </c>
      <c r="N512" s="2" t="s">
        <v>11</v>
      </c>
      <c r="O512" s="2" t="s">
        <v>12</v>
      </c>
      <c r="P512" s="2" t="s">
        <v>13</v>
      </c>
      <c r="Q512" s="2" t="s">
        <v>14</v>
      </c>
      <c r="R512" s="2" t="s">
        <v>15</v>
      </c>
      <c r="S512" s="2" t="s">
        <v>16</v>
      </c>
      <c r="T512" s="2" t="s">
        <v>17</v>
      </c>
      <c r="U512" s="2" t="s">
        <v>18</v>
      </c>
      <c r="V512" s="2" t="s">
        <v>19</v>
      </c>
      <c r="W512" s="2" t="s">
        <v>20</v>
      </c>
    </row>
    <row r="513" spans="3:23" ht="15.75" thickBot="1">
      <c r="C513" s="3">
        <v>1</v>
      </c>
      <c r="D513" s="4">
        <v>2</v>
      </c>
      <c r="E513" s="108">
        <v>3</v>
      </c>
      <c r="F513" s="109"/>
      <c r="G513" s="4">
        <v>4</v>
      </c>
      <c r="H513" s="4">
        <v>5</v>
      </c>
      <c r="I513" s="4">
        <v>6</v>
      </c>
      <c r="J513" s="4">
        <v>7</v>
      </c>
      <c r="K513" s="4">
        <v>8</v>
      </c>
      <c r="L513" s="4">
        <v>9</v>
      </c>
      <c r="M513" s="4">
        <v>10</v>
      </c>
      <c r="N513" s="4">
        <v>11</v>
      </c>
      <c r="O513" s="4">
        <v>12</v>
      </c>
      <c r="P513" s="4">
        <v>13</v>
      </c>
      <c r="Q513" s="4">
        <v>14</v>
      </c>
      <c r="R513" s="4">
        <v>15</v>
      </c>
      <c r="S513" s="4">
        <v>16</v>
      </c>
      <c r="T513" s="4">
        <v>17</v>
      </c>
      <c r="U513" s="4">
        <v>18</v>
      </c>
      <c r="V513" s="4">
        <v>19</v>
      </c>
      <c r="W513" s="4">
        <v>20</v>
      </c>
    </row>
    <row r="514" spans="3:23" ht="16.149999999999999" customHeight="1" thickBot="1">
      <c r="C514" s="105" t="s">
        <v>94</v>
      </c>
      <c r="D514" s="110" t="s">
        <v>49</v>
      </c>
      <c r="E514" s="101" t="s">
        <v>21</v>
      </c>
      <c r="F514" s="102"/>
      <c r="G514" s="58">
        <v>37</v>
      </c>
      <c r="H514" s="19">
        <v>0</v>
      </c>
      <c r="I514" s="51">
        <v>0</v>
      </c>
      <c r="J514" s="51">
        <v>37</v>
      </c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</row>
    <row r="515" spans="3:23" ht="16.5" thickBot="1">
      <c r="C515" s="106"/>
      <c r="D515" s="111"/>
      <c r="E515" s="108" t="s">
        <v>22</v>
      </c>
      <c r="F515" s="109"/>
      <c r="G515" s="58">
        <v>30</v>
      </c>
      <c r="H515" s="19">
        <v>0</v>
      </c>
      <c r="I515" s="51">
        <v>0</v>
      </c>
      <c r="J515" s="51">
        <v>30</v>
      </c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</row>
    <row r="516" spans="3:23" ht="26.25" thickBot="1">
      <c r="C516" s="106"/>
      <c r="D516" s="111"/>
      <c r="E516" s="6" t="s">
        <v>23</v>
      </c>
      <c r="F516" s="6" t="s">
        <v>24</v>
      </c>
      <c r="G516" s="57">
        <v>81.08</v>
      </c>
      <c r="H516" s="57"/>
      <c r="I516" s="57"/>
      <c r="J516" s="57">
        <v>81.08</v>
      </c>
      <c r="K516" s="7" t="str">
        <f>IF(K514="","",K515*100/K514)</f>
        <v/>
      </c>
      <c r="L516" s="7" t="str">
        <f>IF(L514="","",L515*100/L514)</f>
        <v/>
      </c>
      <c r="M516" s="7" t="str">
        <f t="shared" ref="M516:W516" si="43">IF(M514="","",M515*100/M514)</f>
        <v/>
      </c>
      <c r="N516" s="7" t="str">
        <f t="shared" si="43"/>
        <v/>
      </c>
      <c r="O516" s="7" t="str">
        <f t="shared" si="43"/>
        <v/>
      </c>
      <c r="P516" s="7" t="str">
        <f t="shared" si="43"/>
        <v/>
      </c>
      <c r="Q516" s="7" t="str">
        <f t="shared" si="43"/>
        <v/>
      </c>
      <c r="R516" s="7" t="str">
        <f t="shared" si="43"/>
        <v/>
      </c>
      <c r="S516" s="7" t="str">
        <f t="shared" si="43"/>
        <v/>
      </c>
      <c r="T516" s="7" t="str">
        <f t="shared" si="43"/>
        <v/>
      </c>
      <c r="U516" s="7" t="str">
        <f t="shared" si="43"/>
        <v/>
      </c>
      <c r="V516" s="7" t="str">
        <f t="shared" si="43"/>
        <v/>
      </c>
      <c r="W516" s="7" t="str">
        <f t="shared" si="43"/>
        <v/>
      </c>
    </row>
    <row r="517" spans="3:23" ht="16.149999999999999" customHeight="1" thickBot="1">
      <c r="C517" s="106"/>
      <c r="D517" s="111"/>
      <c r="E517" s="101" t="s">
        <v>25</v>
      </c>
      <c r="F517" s="102"/>
      <c r="G517" s="58">
        <v>13</v>
      </c>
      <c r="H517" s="19">
        <v>0</v>
      </c>
      <c r="I517" s="51">
        <v>0</v>
      </c>
      <c r="J517" s="51">
        <v>13</v>
      </c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</row>
    <row r="518" spans="3:23" ht="16.5" thickBot="1">
      <c r="C518" s="106"/>
      <c r="D518" s="111"/>
      <c r="E518" s="108" t="s">
        <v>22</v>
      </c>
      <c r="F518" s="109"/>
      <c r="G518" s="58">
        <v>12</v>
      </c>
      <c r="H518" s="19">
        <v>0</v>
      </c>
      <c r="I518" s="51">
        <v>0</v>
      </c>
      <c r="J518" s="51">
        <v>12</v>
      </c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</row>
    <row r="519" spans="3:23" ht="26.25" thickBot="1">
      <c r="C519" s="106"/>
      <c r="D519" s="111"/>
      <c r="E519" s="6" t="s">
        <v>23</v>
      </c>
      <c r="F519" s="8" t="s">
        <v>24</v>
      </c>
      <c r="G519" s="57">
        <v>92.31</v>
      </c>
      <c r="H519" s="57"/>
      <c r="I519" s="57"/>
      <c r="J519" s="57">
        <v>92.31</v>
      </c>
      <c r="K519" s="7" t="str">
        <f>IF(K517="","",K518*100/K517)</f>
        <v/>
      </c>
      <c r="L519" s="7" t="str">
        <f>IF(L517="","",L518*100/L517)</f>
        <v/>
      </c>
      <c r="M519" s="7" t="str">
        <f t="shared" ref="M519:W519" si="44">IF(M517="","",M518*100/M517)</f>
        <v/>
      </c>
      <c r="N519" s="7" t="str">
        <f t="shared" si="44"/>
        <v/>
      </c>
      <c r="O519" s="7" t="str">
        <f t="shared" si="44"/>
        <v/>
      </c>
      <c r="P519" s="7" t="str">
        <f t="shared" si="44"/>
        <v/>
      </c>
      <c r="Q519" s="7" t="str">
        <f t="shared" si="44"/>
        <v/>
      </c>
      <c r="R519" s="7" t="str">
        <f t="shared" si="44"/>
        <v/>
      </c>
      <c r="S519" s="7" t="str">
        <f t="shared" si="44"/>
        <v/>
      </c>
      <c r="T519" s="7" t="str">
        <f t="shared" si="44"/>
        <v/>
      </c>
      <c r="U519" s="7" t="str">
        <f t="shared" si="44"/>
        <v/>
      </c>
      <c r="V519" s="7" t="str">
        <f t="shared" si="44"/>
        <v/>
      </c>
      <c r="W519" s="7" t="str">
        <f t="shared" si="44"/>
        <v/>
      </c>
    </row>
    <row r="520" spans="3:23" ht="16.149999999999999" customHeight="1" thickBot="1">
      <c r="C520" s="106"/>
      <c r="D520" s="111"/>
      <c r="E520" s="101" t="s">
        <v>26</v>
      </c>
      <c r="F520" s="102"/>
      <c r="G520" s="58">
        <v>29</v>
      </c>
      <c r="H520" s="19">
        <v>0</v>
      </c>
      <c r="I520" s="51">
        <v>0</v>
      </c>
      <c r="J520" s="51">
        <v>29</v>
      </c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</row>
    <row r="521" spans="3:23" ht="16.5" thickBot="1">
      <c r="C521" s="106"/>
      <c r="D521" s="111"/>
      <c r="E521" s="108" t="s">
        <v>22</v>
      </c>
      <c r="F521" s="109"/>
      <c r="G521" s="58">
        <v>24</v>
      </c>
      <c r="H521" s="19">
        <v>0</v>
      </c>
      <c r="I521" s="51">
        <v>0</v>
      </c>
      <c r="J521" s="51">
        <v>24</v>
      </c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</row>
    <row r="522" spans="3:23" ht="26.25" thickBot="1">
      <c r="C522" s="107"/>
      <c r="D522" s="112"/>
      <c r="E522" s="6" t="s">
        <v>23</v>
      </c>
      <c r="F522" s="8" t="s">
        <v>24</v>
      </c>
      <c r="G522" s="57">
        <v>82.76</v>
      </c>
      <c r="H522" s="57"/>
      <c r="I522" s="57"/>
      <c r="J522" s="57">
        <v>82.76</v>
      </c>
      <c r="K522" s="7" t="str">
        <f>IF(K520="","",K521*100/K520)</f>
        <v/>
      </c>
      <c r="L522" s="7" t="str">
        <f>IF(L520="","",L521*100/L520)</f>
        <v/>
      </c>
      <c r="M522" s="7" t="str">
        <f t="shared" ref="M522:W522" si="45">IF(M520="","",M521*100/M520)</f>
        <v/>
      </c>
      <c r="N522" s="7" t="str">
        <f t="shared" si="45"/>
        <v/>
      </c>
      <c r="O522" s="7" t="str">
        <f t="shared" si="45"/>
        <v/>
      </c>
      <c r="P522" s="7" t="str">
        <f t="shared" si="45"/>
        <v/>
      </c>
      <c r="Q522" s="7" t="str">
        <f t="shared" si="45"/>
        <v/>
      </c>
      <c r="R522" s="7" t="str">
        <f t="shared" si="45"/>
        <v/>
      </c>
      <c r="S522" s="7" t="str">
        <f t="shared" si="45"/>
        <v/>
      </c>
      <c r="T522" s="7" t="str">
        <f t="shared" si="45"/>
        <v/>
      </c>
      <c r="U522" s="7" t="str">
        <f t="shared" si="45"/>
        <v/>
      </c>
      <c r="V522" s="7" t="str">
        <f t="shared" si="45"/>
        <v/>
      </c>
      <c r="W522" s="7" t="str">
        <f t="shared" si="45"/>
        <v/>
      </c>
    </row>
    <row r="523" spans="3:23" ht="16.899999999999999" customHeight="1" thickBot="1">
      <c r="C523" s="3"/>
      <c r="D523" s="4"/>
      <c r="E523" s="101" t="s">
        <v>50</v>
      </c>
      <c r="F523" s="102"/>
      <c r="G523" s="59">
        <v>64.86</v>
      </c>
      <c r="H523" s="59"/>
      <c r="I523" s="59"/>
      <c r="J523" s="59">
        <v>64.86</v>
      </c>
      <c r="K523" s="9"/>
      <c r="L523" s="9"/>
      <c r="M523" s="9"/>
      <c r="N523" s="9" t="str">
        <f t="shared" ref="N523:W523" si="46">IF(N514="","",N521/N514*100)</f>
        <v/>
      </c>
      <c r="O523" s="9" t="str">
        <f t="shared" si="46"/>
        <v/>
      </c>
      <c r="P523" s="9" t="str">
        <f t="shared" si="46"/>
        <v/>
      </c>
      <c r="Q523" s="9" t="str">
        <f t="shared" si="46"/>
        <v/>
      </c>
      <c r="R523" s="9" t="str">
        <f t="shared" si="46"/>
        <v/>
      </c>
      <c r="S523" s="9" t="str">
        <f t="shared" si="46"/>
        <v/>
      </c>
      <c r="T523" s="9" t="str">
        <f t="shared" si="46"/>
        <v/>
      </c>
      <c r="U523" s="9" t="str">
        <f t="shared" si="46"/>
        <v/>
      </c>
      <c r="V523" s="9" t="str">
        <f t="shared" si="46"/>
        <v/>
      </c>
      <c r="W523" s="9" t="str">
        <f t="shared" si="46"/>
        <v/>
      </c>
    </row>
    <row r="524" spans="3:23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3:23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3:23" ht="14.45" customHeight="1">
      <c r="C526" s="1"/>
      <c r="D526" s="1"/>
      <c r="E526" s="1"/>
      <c r="F526" s="113" t="s">
        <v>51</v>
      </c>
      <c r="G526" s="113"/>
      <c r="H526" s="113"/>
      <c r="I526" s="113"/>
      <c r="J526" s="113"/>
      <c r="K526" s="113"/>
      <c r="L526" s="113"/>
      <c r="M526" s="113"/>
      <c r="N526" s="113"/>
      <c r="O526" s="113"/>
      <c r="P526" s="113"/>
      <c r="Q526" s="113"/>
      <c r="R526" s="113"/>
      <c r="S526" s="113"/>
      <c r="T526" s="1"/>
      <c r="U526" s="1"/>
      <c r="V526" s="1"/>
      <c r="W526" s="1"/>
    </row>
    <row r="527" spans="3:23" ht="14.45" customHeight="1">
      <c r="C527" s="1"/>
      <c r="D527" s="1"/>
      <c r="E527" s="1"/>
      <c r="F527" s="113"/>
      <c r="G527" s="113"/>
      <c r="H527" s="113"/>
      <c r="I527" s="113"/>
      <c r="J527" s="113"/>
      <c r="K527" s="113"/>
      <c r="L527" s="113"/>
      <c r="M527" s="113"/>
      <c r="N527" s="113"/>
      <c r="O527" s="113"/>
      <c r="P527" s="113"/>
      <c r="Q527" s="113"/>
      <c r="R527" s="113"/>
      <c r="S527" s="113"/>
      <c r="T527" s="1"/>
      <c r="U527" s="1"/>
      <c r="V527" s="1"/>
      <c r="W527" s="1"/>
    </row>
    <row r="528" spans="3:23" ht="14.45" customHeight="1">
      <c r="C528" s="1"/>
      <c r="D528" s="1"/>
      <c r="E528" s="1"/>
      <c r="F528" s="113"/>
      <c r="G528" s="113"/>
      <c r="H528" s="113"/>
      <c r="I528" s="113"/>
      <c r="J528" s="113"/>
      <c r="K528" s="113"/>
      <c r="L528" s="113"/>
      <c r="M528" s="113"/>
      <c r="N528" s="113"/>
      <c r="O528" s="113"/>
      <c r="P528" s="113"/>
      <c r="Q528" s="113"/>
      <c r="R528" s="113"/>
      <c r="S528" s="113"/>
      <c r="T528" s="1"/>
      <c r="U528" s="1"/>
      <c r="V528" s="1"/>
      <c r="W528" s="1"/>
    </row>
    <row r="529" spans="3:23" ht="15.75" thickBot="1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3:23" ht="21" customHeight="1" thickBot="1">
      <c r="C530" s="103" t="s">
        <v>0</v>
      </c>
      <c r="D530" s="103" t="s">
        <v>1</v>
      </c>
      <c r="E530" s="114" t="s">
        <v>2</v>
      </c>
      <c r="F530" s="115"/>
      <c r="G530" s="118" t="s">
        <v>3</v>
      </c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20"/>
    </row>
    <row r="531" spans="3:23" ht="15" customHeight="1" thickBot="1">
      <c r="C531" s="104"/>
      <c r="D531" s="104"/>
      <c r="E531" s="116"/>
      <c r="F531" s="117"/>
      <c r="G531" s="2" t="s">
        <v>4</v>
      </c>
      <c r="H531" s="2" t="s">
        <v>5</v>
      </c>
      <c r="I531" s="2" t="s">
        <v>6</v>
      </c>
      <c r="J531" s="2" t="s">
        <v>7</v>
      </c>
      <c r="K531" s="2" t="s">
        <v>8</v>
      </c>
      <c r="L531" s="2" t="s">
        <v>9</v>
      </c>
      <c r="M531" s="2" t="s">
        <v>10</v>
      </c>
      <c r="N531" s="2" t="s">
        <v>11</v>
      </c>
      <c r="O531" s="2" t="s">
        <v>12</v>
      </c>
      <c r="P531" s="2" t="s">
        <v>13</v>
      </c>
      <c r="Q531" s="2" t="s">
        <v>14</v>
      </c>
      <c r="R531" s="2" t="s">
        <v>15</v>
      </c>
      <c r="S531" s="2" t="s">
        <v>16</v>
      </c>
      <c r="T531" s="2" t="s">
        <v>17</v>
      </c>
      <c r="U531" s="2" t="s">
        <v>18</v>
      </c>
      <c r="V531" s="2" t="s">
        <v>19</v>
      </c>
      <c r="W531" s="2" t="s">
        <v>20</v>
      </c>
    </row>
    <row r="532" spans="3:23" ht="15.75" thickBot="1">
      <c r="C532" s="3">
        <v>1</v>
      </c>
      <c r="D532" s="4">
        <v>2</v>
      </c>
      <c r="E532" s="108">
        <v>3</v>
      </c>
      <c r="F532" s="109"/>
      <c r="G532" s="4">
        <v>4</v>
      </c>
      <c r="H532" s="4">
        <v>5</v>
      </c>
      <c r="I532" s="4">
        <v>6</v>
      </c>
      <c r="J532" s="4">
        <v>7</v>
      </c>
      <c r="K532" s="4">
        <v>8</v>
      </c>
      <c r="L532" s="4">
        <v>9</v>
      </c>
      <c r="M532" s="4">
        <v>10</v>
      </c>
      <c r="N532" s="4">
        <v>11</v>
      </c>
      <c r="O532" s="4">
        <v>12</v>
      </c>
      <c r="P532" s="4">
        <v>13</v>
      </c>
      <c r="Q532" s="4">
        <v>14</v>
      </c>
      <c r="R532" s="4">
        <v>15</v>
      </c>
      <c r="S532" s="4">
        <v>16</v>
      </c>
      <c r="T532" s="4">
        <v>17</v>
      </c>
      <c r="U532" s="4">
        <v>18</v>
      </c>
      <c r="V532" s="4">
        <v>19</v>
      </c>
      <c r="W532" s="4">
        <v>20</v>
      </c>
    </row>
    <row r="533" spans="3:23" ht="16.149999999999999" customHeight="1" thickBot="1">
      <c r="C533" s="105" t="s">
        <v>32</v>
      </c>
      <c r="D533" s="110" t="s">
        <v>52</v>
      </c>
      <c r="E533" s="101" t="s">
        <v>21</v>
      </c>
      <c r="F533" s="102"/>
      <c r="G533" s="5">
        <v>66</v>
      </c>
      <c r="H533" s="19">
        <v>0</v>
      </c>
      <c r="I533" s="4">
        <v>0</v>
      </c>
      <c r="J533" s="4">
        <v>66</v>
      </c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</row>
    <row r="534" spans="3:23" ht="16.5" thickBot="1">
      <c r="C534" s="106"/>
      <c r="D534" s="111"/>
      <c r="E534" s="108" t="s">
        <v>22</v>
      </c>
      <c r="F534" s="109"/>
      <c r="G534" s="5">
        <v>59</v>
      </c>
      <c r="H534" s="19">
        <v>0</v>
      </c>
      <c r="I534" s="4">
        <v>0</v>
      </c>
      <c r="J534" s="4">
        <v>59</v>
      </c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</row>
    <row r="535" spans="3:23" ht="26.25" thickBot="1">
      <c r="C535" s="106"/>
      <c r="D535" s="111"/>
      <c r="E535" s="6" t="s">
        <v>23</v>
      </c>
      <c r="F535" s="6" t="s">
        <v>24</v>
      </c>
      <c r="G535" s="7">
        <v>89.393939393939391</v>
      </c>
      <c r="H535" s="7" t="s">
        <v>98</v>
      </c>
      <c r="I535" s="7" t="s">
        <v>98</v>
      </c>
      <c r="J535" s="7">
        <v>89.393939393939391</v>
      </c>
      <c r="K535" s="7" t="str">
        <f>IF(K533="","",K534*100/K533)</f>
        <v/>
      </c>
      <c r="L535" s="7" t="str">
        <f>IF(L533="","",L534*100/L533)</f>
        <v/>
      </c>
      <c r="M535" s="7" t="str">
        <f t="shared" ref="M535:W535" si="47">IF(M533="","",M534*100/M533)</f>
        <v/>
      </c>
      <c r="N535" s="7" t="str">
        <f t="shared" si="47"/>
        <v/>
      </c>
      <c r="O535" s="7" t="str">
        <f t="shared" si="47"/>
        <v/>
      </c>
      <c r="P535" s="7" t="str">
        <f t="shared" si="47"/>
        <v/>
      </c>
      <c r="Q535" s="7" t="str">
        <f t="shared" si="47"/>
        <v/>
      </c>
      <c r="R535" s="7" t="str">
        <f t="shared" si="47"/>
        <v/>
      </c>
      <c r="S535" s="7" t="str">
        <f t="shared" si="47"/>
        <v/>
      </c>
      <c r="T535" s="7" t="str">
        <f t="shared" si="47"/>
        <v/>
      </c>
      <c r="U535" s="7" t="str">
        <f t="shared" si="47"/>
        <v/>
      </c>
      <c r="V535" s="7" t="str">
        <f t="shared" si="47"/>
        <v/>
      </c>
      <c r="W535" s="7" t="str">
        <f t="shared" si="47"/>
        <v/>
      </c>
    </row>
    <row r="536" spans="3:23" ht="16.149999999999999" customHeight="1" thickBot="1">
      <c r="C536" s="106"/>
      <c r="D536" s="111"/>
      <c r="E536" s="101" t="s">
        <v>25</v>
      </c>
      <c r="F536" s="102"/>
      <c r="G536" s="5">
        <v>38</v>
      </c>
      <c r="H536" s="19">
        <v>0</v>
      </c>
      <c r="I536" s="4">
        <v>0</v>
      </c>
      <c r="J536" s="4">
        <v>38</v>
      </c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</row>
    <row r="537" spans="3:23" ht="16.5" thickBot="1">
      <c r="C537" s="106"/>
      <c r="D537" s="111"/>
      <c r="E537" s="108" t="s">
        <v>22</v>
      </c>
      <c r="F537" s="109"/>
      <c r="G537" s="5">
        <v>36</v>
      </c>
      <c r="H537" s="19">
        <v>0</v>
      </c>
      <c r="I537" s="4">
        <v>0</v>
      </c>
      <c r="J537" s="4">
        <v>36</v>
      </c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</row>
    <row r="538" spans="3:23" ht="26.25" thickBot="1">
      <c r="C538" s="106"/>
      <c r="D538" s="111"/>
      <c r="E538" s="6" t="s">
        <v>23</v>
      </c>
      <c r="F538" s="8" t="s">
        <v>24</v>
      </c>
      <c r="G538" s="7">
        <v>94.736842105263165</v>
      </c>
      <c r="H538" s="7" t="s">
        <v>98</v>
      </c>
      <c r="I538" s="7" t="s">
        <v>98</v>
      </c>
      <c r="J538" s="7">
        <v>94.736842105263165</v>
      </c>
      <c r="K538" s="7" t="str">
        <f>IF(K536="","",K537*100/K536)</f>
        <v/>
      </c>
      <c r="L538" s="7" t="str">
        <f>IF(L536="","",L537*100/L536)</f>
        <v/>
      </c>
      <c r="M538" s="7" t="str">
        <f t="shared" ref="M538:W538" si="48">IF(M536="","",M537*100/M536)</f>
        <v/>
      </c>
      <c r="N538" s="7" t="str">
        <f t="shared" si="48"/>
        <v/>
      </c>
      <c r="O538" s="7" t="str">
        <f t="shared" si="48"/>
        <v/>
      </c>
      <c r="P538" s="7" t="str">
        <f t="shared" si="48"/>
        <v/>
      </c>
      <c r="Q538" s="7" t="str">
        <f t="shared" si="48"/>
        <v/>
      </c>
      <c r="R538" s="7" t="str">
        <f t="shared" si="48"/>
        <v/>
      </c>
      <c r="S538" s="7" t="str">
        <f t="shared" si="48"/>
        <v/>
      </c>
      <c r="T538" s="7" t="str">
        <f t="shared" si="48"/>
        <v/>
      </c>
      <c r="U538" s="7" t="str">
        <f t="shared" si="48"/>
        <v/>
      </c>
      <c r="V538" s="7" t="str">
        <f t="shared" si="48"/>
        <v/>
      </c>
      <c r="W538" s="7" t="str">
        <f t="shared" si="48"/>
        <v/>
      </c>
    </row>
    <row r="539" spans="3:23" ht="16.149999999999999" customHeight="1" thickBot="1">
      <c r="C539" s="106"/>
      <c r="D539" s="111"/>
      <c r="E539" s="101" t="s">
        <v>26</v>
      </c>
      <c r="F539" s="102"/>
      <c r="G539" s="5">
        <v>57</v>
      </c>
      <c r="H539" s="19">
        <v>0</v>
      </c>
      <c r="I539" s="4">
        <v>0</v>
      </c>
      <c r="J539" s="4">
        <v>57</v>
      </c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</row>
    <row r="540" spans="3:23" ht="16.5" thickBot="1">
      <c r="C540" s="106"/>
      <c r="D540" s="111"/>
      <c r="E540" s="108" t="s">
        <v>22</v>
      </c>
      <c r="F540" s="109"/>
      <c r="G540" s="5">
        <v>31</v>
      </c>
      <c r="H540" s="19">
        <v>0</v>
      </c>
      <c r="I540" s="4">
        <v>0</v>
      </c>
      <c r="J540" s="4">
        <v>31</v>
      </c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</row>
    <row r="541" spans="3:23" ht="26.25" thickBot="1">
      <c r="C541" s="107"/>
      <c r="D541" s="112"/>
      <c r="E541" s="6" t="s">
        <v>23</v>
      </c>
      <c r="F541" s="8" t="s">
        <v>24</v>
      </c>
      <c r="G541" s="7">
        <v>54.385964912280699</v>
      </c>
      <c r="H541" s="7" t="s">
        <v>98</v>
      </c>
      <c r="I541" s="7" t="s">
        <v>98</v>
      </c>
      <c r="J541" s="7">
        <v>54.385964912280699</v>
      </c>
      <c r="K541" s="7" t="str">
        <f>IF(K539="","",K540*100/K539)</f>
        <v/>
      </c>
      <c r="L541" s="7" t="str">
        <f>IF(L539="","",L540*100/L539)</f>
        <v/>
      </c>
      <c r="M541" s="7" t="str">
        <f t="shared" ref="M541:W541" si="49">IF(M539="","",M540*100/M539)</f>
        <v/>
      </c>
      <c r="N541" s="7" t="str">
        <f t="shared" si="49"/>
        <v/>
      </c>
      <c r="O541" s="7" t="str">
        <f t="shared" si="49"/>
        <v/>
      </c>
      <c r="P541" s="7" t="str">
        <f t="shared" si="49"/>
        <v/>
      </c>
      <c r="Q541" s="7" t="str">
        <f t="shared" si="49"/>
        <v/>
      </c>
      <c r="R541" s="7" t="str">
        <f t="shared" si="49"/>
        <v/>
      </c>
      <c r="S541" s="7" t="str">
        <f t="shared" si="49"/>
        <v/>
      </c>
      <c r="T541" s="7" t="str">
        <f t="shared" si="49"/>
        <v/>
      </c>
      <c r="U541" s="7" t="str">
        <f t="shared" si="49"/>
        <v/>
      </c>
      <c r="V541" s="7" t="str">
        <f t="shared" si="49"/>
        <v/>
      </c>
      <c r="W541" s="7" t="str">
        <f t="shared" si="49"/>
        <v/>
      </c>
    </row>
    <row r="542" spans="3:23" ht="16.899999999999999" customHeight="1" thickBot="1">
      <c r="C542" s="3"/>
      <c r="D542" s="4"/>
      <c r="E542" s="101" t="s">
        <v>50</v>
      </c>
      <c r="F542" s="102"/>
      <c r="G542" s="9">
        <v>46.969696969696969</v>
      </c>
      <c r="H542" s="9" t="s">
        <v>98</v>
      </c>
      <c r="I542" s="9" t="s">
        <v>98</v>
      </c>
      <c r="J542" s="9">
        <v>46.969696969696969</v>
      </c>
      <c r="K542" s="9"/>
      <c r="L542" s="9"/>
      <c r="M542" s="9"/>
      <c r="N542" s="9" t="str">
        <f t="shared" ref="N542:W542" si="50">IF(N533="","",N540/N533*100)</f>
        <v/>
      </c>
      <c r="O542" s="9" t="str">
        <f t="shared" si="50"/>
        <v/>
      </c>
      <c r="P542" s="9" t="str">
        <f t="shared" si="50"/>
        <v/>
      </c>
      <c r="Q542" s="9" t="str">
        <f t="shared" si="50"/>
        <v/>
      </c>
      <c r="R542" s="9" t="str">
        <f t="shared" si="50"/>
        <v/>
      </c>
      <c r="S542" s="9" t="str">
        <f t="shared" si="50"/>
        <v/>
      </c>
      <c r="T542" s="9" t="str">
        <f t="shared" si="50"/>
        <v/>
      </c>
      <c r="U542" s="9" t="str">
        <f t="shared" si="50"/>
        <v/>
      </c>
      <c r="V542" s="9" t="str">
        <f t="shared" si="50"/>
        <v/>
      </c>
      <c r="W542" s="9" t="str">
        <f t="shared" si="50"/>
        <v/>
      </c>
    </row>
    <row r="543" spans="3:23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3:23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3:23" ht="14.45" customHeight="1">
      <c r="C545" s="1"/>
      <c r="D545" s="1"/>
      <c r="E545" s="1"/>
      <c r="F545" s="113" t="s">
        <v>53</v>
      </c>
      <c r="G545" s="113"/>
      <c r="H545" s="113"/>
      <c r="I545" s="113"/>
      <c r="J545" s="113"/>
      <c r="K545" s="113"/>
      <c r="L545" s="113"/>
      <c r="M545" s="113"/>
      <c r="N545" s="113"/>
      <c r="O545" s="113"/>
      <c r="P545" s="113"/>
      <c r="Q545" s="113"/>
      <c r="R545" s="113"/>
      <c r="S545" s="113"/>
      <c r="T545" s="1"/>
      <c r="U545" s="1"/>
      <c r="V545" s="1"/>
      <c r="W545" s="1"/>
    </row>
    <row r="546" spans="3:23" ht="14.45" customHeight="1">
      <c r="C546" s="1"/>
      <c r="D546" s="1"/>
      <c r="E546" s="1"/>
      <c r="F546" s="113"/>
      <c r="G546" s="113"/>
      <c r="H546" s="113"/>
      <c r="I546" s="113"/>
      <c r="J546" s="113"/>
      <c r="K546" s="113"/>
      <c r="L546" s="113"/>
      <c r="M546" s="113"/>
      <c r="N546" s="113"/>
      <c r="O546" s="113"/>
      <c r="P546" s="113"/>
      <c r="Q546" s="113"/>
      <c r="R546" s="113"/>
      <c r="S546" s="113"/>
      <c r="T546" s="1"/>
      <c r="U546" s="1"/>
      <c r="V546" s="1"/>
      <c r="W546" s="1"/>
    </row>
    <row r="547" spans="3:23" ht="14.45" customHeight="1">
      <c r="C547" s="1"/>
      <c r="D547" s="1"/>
      <c r="E547" s="1"/>
      <c r="F547" s="113"/>
      <c r="G547" s="113"/>
      <c r="H547" s="113"/>
      <c r="I547" s="113"/>
      <c r="J547" s="113"/>
      <c r="K547" s="113"/>
      <c r="L547" s="113"/>
      <c r="M547" s="113"/>
      <c r="N547" s="113"/>
      <c r="O547" s="113"/>
      <c r="P547" s="113"/>
      <c r="Q547" s="113"/>
      <c r="R547" s="113"/>
      <c r="S547" s="113"/>
      <c r="T547" s="1"/>
      <c r="U547" s="1"/>
      <c r="V547" s="1"/>
      <c r="W547" s="1"/>
    </row>
    <row r="548" spans="3:23" ht="15.75" thickBot="1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3:23" ht="21" customHeight="1" thickBot="1">
      <c r="C549" s="103" t="s">
        <v>0</v>
      </c>
      <c r="D549" s="103" t="s">
        <v>1</v>
      </c>
      <c r="E549" s="114" t="s">
        <v>2</v>
      </c>
      <c r="F549" s="115"/>
      <c r="G549" s="118" t="s">
        <v>3</v>
      </c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20"/>
    </row>
    <row r="550" spans="3:23" ht="15" customHeight="1" thickBot="1">
      <c r="C550" s="104"/>
      <c r="D550" s="104"/>
      <c r="E550" s="116"/>
      <c r="F550" s="117"/>
      <c r="G550" s="2" t="s">
        <v>4</v>
      </c>
      <c r="H550" s="2" t="s">
        <v>5</v>
      </c>
      <c r="I550" s="2" t="s">
        <v>6</v>
      </c>
      <c r="J550" s="2" t="s">
        <v>7</v>
      </c>
      <c r="K550" s="2" t="s">
        <v>8</v>
      </c>
      <c r="L550" s="2" t="s">
        <v>9</v>
      </c>
      <c r="M550" s="2" t="s">
        <v>10</v>
      </c>
      <c r="N550" s="2" t="s">
        <v>11</v>
      </c>
      <c r="O550" s="2" t="s">
        <v>12</v>
      </c>
      <c r="P550" s="2" t="s">
        <v>13</v>
      </c>
      <c r="Q550" s="2" t="s">
        <v>14</v>
      </c>
      <c r="R550" s="2" t="s">
        <v>15</v>
      </c>
      <c r="S550" s="2" t="s">
        <v>16</v>
      </c>
      <c r="T550" s="2" t="s">
        <v>17</v>
      </c>
      <c r="U550" s="2" t="s">
        <v>18</v>
      </c>
      <c r="V550" s="2" t="s">
        <v>19</v>
      </c>
      <c r="W550" s="2" t="s">
        <v>20</v>
      </c>
    </row>
    <row r="551" spans="3:23" ht="15.75" thickBot="1">
      <c r="C551" s="3">
        <v>1</v>
      </c>
      <c r="D551" s="4">
        <v>2</v>
      </c>
      <c r="E551" s="108">
        <v>3</v>
      </c>
      <c r="F551" s="109"/>
      <c r="G551" s="4">
        <v>4</v>
      </c>
      <c r="H551" s="4">
        <v>5</v>
      </c>
      <c r="I551" s="4">
        <v>6</v>
      </c>
      <c r="J551" s="4">
        <v>7</v>
      </c>
      <c r="K551" s="4">
        <v>8</v>
      </c>
      <c r="L551" s="4">
        <v>9</v>
      </c>
      <c r="M551" s="4">
        <v>10</v>
      </c>
      <c r="N551" s="4">
        <v>11</v>
      </c>
      <c r="O551" s="4">
        <v>12</v>
      </c>
      <c r="P551" s="4">
        <v>13</v>
      </c>
      <c r="Q551" s="4">
        <v>14</v>
      </c>
      <c r="R551" s="4">
        <v>15</v>
      </c>
      <c r="S551" s="4">
        <v>16</v>
      </c>
      <c r="T551" s="4">
        <v>17</v>
      </c>
      <c r="U551" s="4">
        <v>18</v>
      </c>
      <c r="V551" s="4">
        <v>19</v>
      </c>
      <c r="W551" s="4">
        <v>20</v>
      </c>
    </row>
    <row r="552" spans="3:23" ht="16.149999999999999" customHeight="1" thickBot="1">
      <c r="C552" s="105" t="s">
        <v>32</v>
      </c>
      <c r="D552" s="110" t="s">
        <v>54</v>
      </c>
      <c r="E552" s="101" t="s">
        <v>21</v>
      </c>
      <c r="F552" s="102"/>
      <c r="G552" s="51">
        <v>221</v>
      </c>
      <c r="H552" s="19">
        <v>0</v>
      </c>
      <c r="I552" s="51">
        <v>0</v>
      </c>
      <c r="J552" s="51">
        <v>221</v>
      </c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</row>
    <row r="553" spans="3:23" ht="15.75" thickBot="1">
      <c r="C553" s="106"/>
      <c r="D553" s="111"/>
      <c r="E553" s="108" t="s">
        <v>22</v>
      </c>
      <c r="F553" s="109"/>
      <c r="G553" s="51">
        <v>180</v>
      </c>
      <c r="H553" s="19">
        <v>0</v>
      </c>
      <c r="I553" s="51">
        <v>0</v>
      </c>
      <c r="J553" s="51">
        <v>180</v>
      </c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</row>
    <row r="554" spans="3:23" ht="26.25" thickBot="1">
      <c r="C554" s="106"/>
      <c r="D554" s="111"/>
      <c r="E554" s="6" t="s">
        <v>23</v>
      </c>
      <c r="F554" s="6" t="s">
        <v>24</v>
      </c>
      <c r="G554" s="57">
        <v>81.447963800904972</v>
      </c>
      <c r="H554" s="57" t="s">
        <v>98</v>
      </c>
      <c r="I554" s="57" t="s">
        <v>98</v>
      </c>
      <c r="J554" s="57">
        <v>81.447963800904972</v>
      </c>
      <c r="K554" s="7" t="str">
        <f>IF(K552="","",K553*100/K552)</f>
        <v/>
      </c>
      <c r="L554" s="7" t="str">
        <f>IF(L552="","",L553*100/L552)</f>
        <v/>
      </c>
      <c r="M554" s="7" t="str">
        <f t="shared" ref="M554:W554" si="51">IF(M552="","",M553*100/M552)</f>
        <v/>
      </c>
      <c r="N554" s="7" t="str">
        <f t="shared" si="51"/>
        <v/>
      </c>
      <c r="O554" s="7" t="str">
        <f t="shared" si="51"/>
        <v/>
      </c>
      <c r="P554" s="7" t="str">
        <f t="shared" si="51"/>
        <v/>
      </c>
      <c r="Q554" s="7" t="str">
        <f t="shared" si="51"/>
        <v/>
      </c>
      <c r="R554" s="7" t="str">
        <f t="shared" si="51"/>
        <v/>
      </c>
      <c r="S554" s="7" t="str">
        <f t="shared" si="51"/>
        <v/>
      </c>
      <c r="T554" s="7" t="str">
        <f t="shared" si="51"/>
        <v/>
      </c>
      <c r="U554" s="7" t="str">
        <f t="shared" si="51"/>
        <v/>
      </c>
      <c r="V554" s="7" t="str">
        <f t="shared" si="51"/>
        <v/>
      </c>
      <c r="W554" s="7" t="str">
        <f t="shared" si="51"/>
        <v/>
      </c>
    </row>
    <row r="555" spans="3:23" ht="16.149999999999999" customHeight="1" thickBot="1">
      <c r="C555" s="106"/>
      <c r="D555" s="111"/>
      <c r="E555" s="101" t="s">
        <v>25</v>
      </c>
      <c r="F555" s="102"/>
      <c r="G555" s="51">
        <v>71</v>
      </c>
      <c r="H555" s="19">
        <v>0</v>
      </c>
      <c r="I555" s="51">
        <v>0</v>
      </c>
      <c r="J555" s="51">
        <v>71</v>
      </c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</row>
    <row r="556" spans="3:23" ht="15.75" thickBot="1">
      <c r="C556" s="106"/>
      <c r="D556" s="111"/>
      <c r="E556" s="108" t="s">
        <v>22</v>
      </c>
      <c r="F556" s="109"/>
      <c r="G556" s="51">
        <v>59</v>
      </c>
      <c r="H556" s="19">
        <v>0</v>
      </c>
      <c r="I556" s="51">
        <v>0</v>
      </c>
      <c r="J556" s="51">
        <v>59</v>
      </c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</row>
    <row r="557" spans="3:23" ht="26.25" thickBot="1">
      <c r="C557" s="106"/>
      <c r="D557" s="111"/>
      <c r="E557" s="6" t="s">
        <v>23</v>
      </c>
      <c r="F557" s="8" t="s">
        <v>24</v>
      </c>
      <c r="G557" s="57">
        <v>83.098591549295776</v>
      </c>
      <c r="H557" s="57" t="s">
        <v>98</v>
      </c>
      <c r="I557" s="57" t="s">
        <v>98</v>
      </c>
      <c r="J557" s="57">
        <v>83.098591549295776</v>
      </c>
      <c r="K557" s="7" t="str">
        <f>IF(K555="","",K556*100/K555)</f>
        <v/>
      </c>
      <c r="L557" s="7" t="str">
        <f>IF(L555="","",L556*100/L555)</f>
        <v/>
      </c>
      <c r="M557" s="7" t="str">
        <f t="shared" ref="M557:W557" si="52">IF(M555="","",M556*100/M555)</f>
        <v/>
      </c>
      <c r="N557" s="7" t="str">
        <f t="shared" si="52"/>
        <v/>
      </c>
      <c r="O557" s="7" t="str">
        <f t="shared" si="52"/>
        <v/>
      </c>
      <c r="P557" s="7" t="str">
        <f t="shared" si="52"/>
        <v/>
      </c>
      <c r="Q557" s="7" t="str">
        <f t="shared" si="52"/>
        <v/>
      </c>
      <c r="R557" s="7" t="str">
        <f t="shared" si="52"/>
        <v/>
      </c>
      <c r="S557" s="7" t="str">
        <f t="shared" si="52"/>
        <v/>
      </c>
      <c r="T557" s="7" t="str">
        <f t="shared" si="52"/>
        <v/>
      </c>
      <c r="U557" s="7" t="str">
        <f t="shared" si="52"/>
        <v/>
      </c>
      <c r="V557" s="7" t="str">
        <f t="shared" si="52"/>
        <v/>
      </c>
      <c r="W557" s="7" t="str">
        <f t="shared" si="52"/>
        <v/>
      </c>
    </row>
    <row r="558" spans="3:23" ht="16.149999999999999" customHeight="1" thickBot="1">
      <c r="C558" s="106"/>
      <c r="D558" s="111"/>
      <c r="E558" s="101" t="s">
        <v>26</v>
      </c>
      <c r="F558" s="102"/>
      <c r="G558" s="51">
        <v>168</v>
      </c>
      <c r="H558" s="19">
        <v>0</v>
      </c>
      <c r="I558" s="51">
        <v>0</v>
      </c>
      <c r="J558" s="51">
        <v>168</v>
      </c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</row>
    <row r="559" spans="3:23" ht="15.75" thickBot="1">
      <c r="C559" s="106"/>
      <c r="D559" s="111"/>
      <c r="E559" s="108" t="s">
        <v>22</v>
      </c>
      <c r="F559" s="109"/>
      <c r="G559" s="51">
        <v>90</v>
      </c>
      <c r="H559" s="19">
        <v>0</v>
      </c>
      <c r="I559" s="51">
        <v>0</v>
      </c>
      <c r="J559" s="51">
        <v>90</v>
      </c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</row>
    <row r="560" spans="3:23" ht="26.25" thickBot="1">
      <c r="C560" s="107"/>
      <c r="D560" s="112"/>
      <c r="E560" s="6" t="s">
        <v>23</v>
      </c>
      <c r="F560" s="8" t="s">
        <v>24</v>
      </c>
      <c r="G560" s="57">
        <v>53.571428571428569</v>
      </c>
      <c r="H560" s="57" t="s">
        <v>98</v>
      </c>
      <c r="I560" s="57" t="s">
        <v>98</v>
      </c>
      <c r="J560" s="57">
        <v>53.571428571428569</v>
      </c>
      <c r="K560" s="7" t="str">
        <f>IF(K558="","",K559*100/K558)</f>
        <v/>
      </c>
      <c r="L560" s="7" t="str">
        <f>IF(L558="","",L559*100/L558)</f>
        <v/>
      </c>
      <c r="M560" s="7" t="str">
        <f t="shared" ref="M560:W560" si="53">IF(M558="","",M559*100/M558)</f>
        <v/>
      </c>
      <c r="N560" s="7" t="str">
        <f t="shared" si="53"/>
        <v/>
      </c>
      <c r="O560" s="7" t="str">
        <f t="shared" si="53"/>
        <v/>
      </c>
      <c r="P560" s="7" t="str">
        <f t="shared" si="53"/>
        <v/>
      </c>
      <c r="Q560" s="7" t="str">
        <f t="shared" si="53"/>
        <v/>
      </c>
      <c r="R560" s="7" t="str">
        <f t="shared" si="53"/>
        <v/>
      </c>
      <c r="S560" s="7" t="str">
        <f t="shared" si="53"/>
        <v/>
      </c>
      <c r="T560" s="7" t="str">
        <f t="shared" si="53"/>
        <v/>
      </c>
      <c r="U560" s="7" t="str">
        <f t="shared" si="53"/>
        <v/>
      </c>
      <c r="V560" s="7" t="str">
        <f t="shared" si="53"/>
        <v/>
      </c>
      <c r="W560" s="7" t="str">
        <f t="shared" si="53"/>
        <v/>
      </c>
    </row>
    <row r="561" spans="3:23" ht="16.899999999999999" customHeight="1" thickBot="1">
      <c r="C561" s="3"/>
      <c r="D561" s="4"/>
      <c r="E561" s="101" t="s">
        <v>50</v>
      </c>
      <c r="F561" s="102"/>
      <c r="G561" s="59">
        <v>40.723981900452486</v>
      </c>
      <c r="H561" s="59" t="s">
        <v>98</v>
      </c>
      <c r="I561" s="59" t="s">
        <v>98</v>
      </c>
      <c r="J561" s="59">
        <v>40.723981900452486</v>
      </c>
      <c r="K561" s="9"/>
      <c r="L561" s="9"/>
      <c r="M561" s="9"/>
      <c r="N561" s="9" t="str">
        <f t="shared" ref="N561:W561" si="54">IF(N552="","",N559/N552*100)</f>
        <v/>
      </c>
      <c r="O561" s="9" t="str">
        <f t="shared" si="54"/>
        <v/>
      </c>
      <c r="P561" s="9" t="str">
        <f t="shared" si="54"/>
        <v/>
      </c>
      <c r="Q561" s="9" t="str">
        <f t="shared" si="54"/>
        <v/>
      </c>
      <c r="R561" s="9" t="str">
        <f t="shared" si="54"/>
        <v/>
      </c>
      <c r="S561" s="9" t="str">
        <f t="shared" si="54"/>
        <v/>
      </c>
      <c r="T561" s="9" t="str">
        <f t="shared" si="54"/>
        <v/>
      </c>
      <c r="U561" s="9" t="str">
        <f t="shared" si="54"/>
        <v/>
      </c>
      <c r="V561" s="9" t="str">
        <f t="shared" si="54"/>
        <v/>
      </c>
      <c r="W561" s="9" t="str">
        <f t="shared" si="54"/>
        <v/>
      </c>
    </row>
    <row r="562" spans="3:23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3:23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3:23" ht="14.45" customHeight="1">
      <c r="C564" s="1"/>
      <c r="D564" s="1"/>
      <c r="E564" s="1"/>
      <c r="F564" s="113" t="s">
        <v>55</v>
      </c>
      <c r="G564" s="113"/>
      <c r="H564" s="113"/>
      <c r="I564" s="113"/>
      <c r="J564" s="113"/>
      <c r="K564" s="113"/>
      <c r="L564" s="113"/>
      <c r="M564" s="113"/>
      <c r="N564" s="113"/>
      <c r="O564" s="113"/>
      <c r="P564" s="113"/>
      <c r="Q564" s="113"/>
      <c r="R564" s="113"/>
      <c r="S564" s="113"/>
      <c r="T564" s="1"/>
      <c r="U564" s="1"/>
      <c r="V564" s="1"/>
      <c r="W564" s="1"/>
    </row>
    <row r="565" spans="3:23" ht="14.45" customHeight="1">
      <c r="C565" s="1"/>
      <c r="D565" s="1"/>
      <c r="E565" s="1"/>
      <c r="F565" s="113"/>
      <c r="G565" s="113"/>
      <c r="H565" s="113"/>
      <c r="I565" s="113"/>
      <c r="J565" s="113"/>
      <c r="K565" s="113"/>
      <c r="L565" s="113"/>
      <c r="M565" s="113"/>
      <c r="N565" s="113"/>
      <c r="O565" s="113"/>
      <c r="P565" s="113"/>
      <c r="Q565" s="113"/>
      <c r="R565" s="113"/>
      <c r="S565" s="113"/>
      <c r="T565" s="1"/>
      <c r="U565" s="1"/>
      <c r="V565" s="1"/>
      <c r="W565" s="1"/>
    </row>
    <row r="566" spans="3:23" ht="14.45" customHeight="1">
      <c r="C566" s="1"/>
      <c r="D566" s="1"/>
      <c r="E566" s="1"/>
      <c r="F566" s="113"/>
      <c r="G566" s="113"/>
      <c r="H566" s="113"/>
      <c r="I566" s="113"/>
      <c r="J566" s="113"/>
      <c r="K566" s="113"/>
      <c r="L566" s="113"/>
      <c r="M566" s="113"/>
      <c r="N566" s="113"/>
      <c r="O566" s="113"/>
      <c r="P566" s="113"/>
      <c r="Q566" s="113"/>
      <c r="R566" s="113"/>
      <c r="S566" s="113"/>
      <c r="T566" s="1"/>
      <c r="U566" s="1"/>
      <c r="V566" s="1"/>
      <c r="W566" s="1"/>
    </row>
    <row r="567" spans="3:23" ht="15.75" thickBot="1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3:23" ht="21" customHeight="1" thickBot="1">
      <c r="C568" s="103" t="s">
        <v>0</v>
      </c>
      <c r="D568" s="103" t="s">
        <v>1</v>
      </c>
      <c r="E568" s="114" t="s">
        <v>2</v>
      </c>
      <c r="F568" s="115"/>
      <c r="G568" s="118" t="s">
        <v>3</v>
      </c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20"/>
    </row>
    <row r="569" spans="3:23" ht="15" customHeight="1" thickBot="1">
      <c r="C569" s="104"/>
      <c r="D569" s="104"/>
      <c r="E569" s="116"/>
      <c r="F569" s="117"/>
      <c r="G569" s="2" t="s">
        <v>4</v>
      </c>
      <c r="H569" s="2" t="s">
        <v>5</v>
      </c>
      <c r="I569" s="2" t="s">
        <v>6</v>
      </c>
      <c r="J569" s="2" t="s">
        <v>7</v>
      </c>
      <c r="K569" s="2" t="s">
        <v>8</v>
      </c>
      <c r="L569" s="2" t="s">
        <v>9</v>
      </c>
      <c r="M569" s="2" t="s">
        <v>10</v>
      </c>
      <c r="N569" s="2" t="s">
        <v>11</v>
      </c>
      <c r="O569" s="2" t="s">
        <v>12</v>
      </c>
      <c r="P569" s="2" t="s">
        <v>13</v>
      </c>
      <c r="Q569" s="2" t="s">
        <v>14</v>
      </c>
      <c r="R569" s="2" t="s">
        <v>15</v>
      </c>
      <c r="S569" s="2" t="s">
        <v>16</v>
      </c>
      <c r="T569" s="2" t="s">
        <v>17</v>
      </c>
      <c r="U569" s="2" t="s">
        <v>18</v>
      </c>
      <c r="V569" s="2" t="s">
        <v>19</v>
      </c>
      <c r="W569" s="2" t="s">
        <v>20</v>
      </c>
    </row>
    <row r="570" spans="3:23" ht="15.75" thickBot="1">
      <c r="C570" s="3">
        <v>1</v>
      </c>
      <c r="D570" s="4">
        <v>2</v>
      </c>
      <c r="E570" s="108">
        <v>3</v>
      </c>
      <c r="F570" s="109"/>
      <c r="G570" s="4">
        <v>4</v>
      </c>
      <c r="H570" s="4">
        <v>5</v>
      </c>
      <c r="I570" s="4">
        <v>6</v>
      </c>
      <c r="J570" s="4">
        <v>7</v>
      </c>
      <c r="K570" s="4">
        <v>8</v>
      </c>
      <c r="L570" s="4">
        <v>9</v>
      </c>
      <c r="M570" s="4">
        <v>10</v>
      </c>
      <c r="N570" s="4">
        <v>11</v>
      </c>
      <c r="O570" s="4">
        <v>12</v>
      </c>
      <c r="P570" s="4">
        <v>13</v>
      </c>
      <c r="Q570" s="4">
        <v>14</v>
      </c>
      <c r="R570" s="4">
        <v>15</v>
      </c>
      <c r="S570" s="4">
        <v>16</v>
      </c>
      <c r="T570" s="4">
        <v>17</v>
      </c>
      <c r="U570" s="4">
        <v>18</v>
      </c>
      <c r="V570" s="4">
        <v>19</v>
      </c>
      <c r="W570" s="4">
        <v>20</v>
      </c>
    </row>
    <row r="571" spans="3:23" ht="16.149999999999999" customHeight="1" thickBot="1">
      <c r="C571" s="105" t="s">
        <v>32</v>
      </c>
      <c r="D571" s="110" t="s">
        <v>54</v>
      </c>
      <c r="E571" s="101" t="s">
        <v>21</v>
      </c>
      <c r="F571" s="102"/>
      <c r="G571" s="58">
        <v>253</v>
      </c>
      <c r="H571" s="51">
        <v>6</v>
      </c>
      <c r="I571" s="51">
        <v>0</v>
      </c>
      <c r="J571" s="19">
        <v>183</v>
      </c>
      <c r="K571" s="51">
        <v>0</v>
      </c>
      <c r="L571" s="51">
        <v>64</v>
      </c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</row>
    <row r="572" spans="3:23" ht="16.5" thickBot="1">
      <c r="C572" s="106"/>
      <c r="D572" s="111"/>
      <c r="E572" s="108" t="s">
        <v>22</v>
      </c>
      <c r="F572" s="109"/>
      <c r="G572" s="58">
        <v>225</v>
      </c>
      <c r="H572" s="51">
        <v>5</v>
      </c>
      <c r="I572" s="51">
        <v>0</v>
      </c>
      <c r="J572" s="19">
        <v>166</v>
      </c>
      <c r="K572" s="51">
        <v>0</v>
      </c>
      <c r="L572" s="51">
        <v>54</v>
      </c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</row>
    <row r="573" spans="3:23" ht="26.25" thickBot="1">
      <c r="C573" s="106"/>
      <c r="D573" s="111"/>
      <c r="E573" s="6" t="s">
        <v>23</v>
      </c>
      <c r="F573" s="6" t="s">
        <v>24</v>
      </c>
      <c r="G573" s="57">
        <v>88.93</v>
      </c>
      <c r="H573" s="57">
        <v>83.33</v>
      </c>
      <c r="I573" s="57"/>
      <c r="J573" s="57">
        <v>90.71</v>
      </c>
      <c r="K573" s="57"/>
      <c r="L573" s="57">
        <v>84.38</v>
      </c>
      <c r="M573" s="7" t="str">
        <f t="shared" ref="M573:W573" si="55">IF(M571="","",M572*100/M571)</f>
        <v/>
      </c>
      <c r="N573" s="7" t="str">
        <f t="shared" si="55"/>
        <v/>
      </c>
      <c r="O573" s="7" t="str">
        <f t="shared" si="55"/>
        <v/>
      </c>
      <c r="P573" s="7" t="str">
        <f t="shared" si="55"/>
        <v/>
      </c>
      <c r="Q573" s="7" t="str">
        <f t="shared" si="55"/>
        <v/>
      </c>
      <c r="R573" s="7" t="str">
        <f t="shared" si="55"/>
        <v/>
      </c>
      <c r="S573" s="7" t="str">
        <f t="shared" si="55"/>
        <v/>
      </c>
      <c r="T573" s="7" t="str">
        <f t="shared" si="55"/>
        <v/>
      </c>
      <c r="U573" s="7" t="str">
        <f t="shared" si="55"/>
        <v/>
      </c>
      <c r="V573" s="7" t="str">
        <f t="shared" si="55"/>
        <v/>
      </c>
      <c r="W573" s="7" t="str">
        <f t="shared" si="55"/>
        <v/>
      </c>
    </row>
    <row r="574" spans="3:23" ht="16.149999999999999" customHeight="1" thickBot="1">
      <c r="C574" s="106"/>
      <c r="D574" s="111"/>
      <c r="E574" s="101" t="s">
        <v>25</v>
      </c>
      <c r="F574" s="102"/>
      <c r="G574" s="58">
        <v>95</v>
      </c>
      <c r="H574" s="19">
        <v>5</v>
      </c>
      <c r="I574" s="51">
        <v>0</v>
      </c>
      <c r="J574" s="19">
        <v>64</v>
      </c>
      <c r="K574" s="51">
        <v>0</v>
      </c>
      <c r="L574" s="51">
        <v>26</v>
      </c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</row>
    <row r="575" spans="3:23" ht="16.5" thickBot="1">
      <c r="C575" s="106"/>
      <c r="D575" s="111"/>
      <c r="E575" s="108" t="s">
        <v>22</v>
      </c>
      <c r="F575" s="109"/>
      <c r="G575" s="58">
        <v>60</v>
      </c>
      <c r="H575" s="19">
        <v>2</v>
      </c>
      <c r="I575" s="51">
        <v>0</v>
      </c>
      <c r="J575" s="19">
        <v>40</v>
      </c>
      <c r="K575" s="51">
        <v>0</v>
      </c>
      <c r="L575" s="51">
        <v>18</v>
      </c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</row>
    <row r="576" spans="3:23" ht="26.25" thickBot="1">
      <c r="C576" s="106"/>
      <c r="D576" s="111"/>
      <c r="E576" s="6" t="s">
        <v>23</v>
      </c>
      <c r="F576" s="8" t="s">
        <v>24</v>
      </c>
      <c r="G576" s="57">
        <v>63.16</v>
      </c>
      <c r="H576" s="57">
        <v>40</v>
      </c>
      <c r="I576" s="57"/>
      <c r="J576" s="57">
        <v>62.5</v>
      </c>
      <c r="K576" s="57"/>
      <c r="L576" s="57">
        <v>69.23</v>
      </c>
      <c r="M576" s="7" t="str">
        <f t="shared" ref="M576:W576" si="56">IF(M574="","",M575*100/M574)</f>
        <v/>
      </c>
      <c r="N576" s="7" t="str">
        <f t="shared" si="56"/>
        <v/>
      </c>
      <c r="O576" s="7" t="str">
        <f t="shared" si="56"/>
        <v/>
      </c>
      <c r="P576" s="7" t="str">
        <f t="shared" si="56"/>
        <v/>
      </c>
      <c r="Q576" s="7" t="str">
        <f t="shared" si="56"/>
        <v/>
      </c>
      <c r="R576" s="7" t="str">
        <f t="shared" si="56"/>
        <v/>
      </c>
      <c r="S576" s="7" t="str">
        <f t="shared" si="56"/>
        <v/>
      </c>
      <c r="T576" s="7" t="str">
        <f t="shared" si="56"/>
        <v/>
      </c>
      <c r="U576" s="7" t="str">
        <f t="shared" si="56"/>
        <v/>
      </c>
      <c r="V576" s="7" t="str">
        <f t="shared" si="56"/>
        <v/>
      </c>
      <c r="W576" s="7" t="str">
        <f t="shared" si="56"/>
        <v/>
      </c>
    </row>
    <row r="577" spans="3:23" ht="16.149999999999999" customHeight="1" thickBot="1">
      <c r="C577" s="106"/>
      <c r="D577" s="111"/>
      <c r="E577" s="101" t="s">
        <v>26</v>
      </c>
      <c r="F577" s="102"/>
      <c r="G577" s="58">
        <v>187</v>
      </c>
      <c r="H577" s="19">
        <v>0</v>
      </c>
      <c r="I577" s="51">
        <v>0</v>
      </c>
      <c r="J577" s="19">
        <v>142</v>
      </c>
      <c r="K577" s="51">
        <v>0</v>
      </c>
      <c r="L577" s="51">
        <v>45</v>
      </c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</row>
    <row r="578" spans="3:23" ht="16.5" thickBot="1">
      <c r="C578" s="106"/>
      <c r="D578" s="111"/>
      <c r="E578" s="108" t="s">
        <v>22</v>
      </c>
      <c r="F578" s="109"/>
      <c r="G578" s="58">
        <v>126</v>
      </c>
      <c r="H578" s="19">
        <v>0</v>
      </c>
      <c r="I578" s="51">
        <v>0</v>
      </c>
      <c r="J578" s="19">
        <v>98</v>
      </c>
      <c r="K578" s="51">
        <v>0</v>
      </c>
      <c r="L578" s="51">
        <v>28</v>
      </c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</row>
    <row r="579" spans="3:23" ht="26.25" thickBot="1">
      <c r="C579" s="107"/>
      <c r="D579" s="112"/>
      <c r="E579" s="6" t="s">
        <v>23</v>
      </c>
      <c r="F579" s="8" t="s">
        <v>24</v>
      </c>
      <c r="G579" s="57">
        <v>67.38</v>
      </c>
      <c r="H579" s="57"/>
      <c r="I579" s="57"/>
      <c r="J579" s="57">
        <v>69.010000000000005</v>
      </c>
      <c r="K579" s="57"/>
      <c r="L579" s="57">
        <v>62.22</v>
      </c>
      <c r="M579" s="7" t="str">
        <f t="shared" ref="M579:W579" si="57">IF(M577="","",M578*100/M577)</f>
        <v/>
      </c>
      <c r="N579" s="7" t="str">
        <f t="shared" si="57"/>
        <v/>
      </c>
      <c r="O579" s="7" t="str">
        <f t="shared" si="57"/>
        <v/>
      </c>
      <c r="P579" s="7" t="str">
        <f t="shared" si="57"/>
        <v/>
      </c>
      <c r="Q579" s="7" t="str">
        <f t="shared" si="57"/>
        <v/>
      </c>
      <c r="R579" s="7" t="str">
        <f t="shared" si="57"/>
        <v/>
      </c>
      <c r="S579" s="7" t="str">
        <f t="shared" si="57"/>
        <v/>
      </c>
      <c r="T579" s="7" t="str">
        <f t="shared" si="57"/>
        <v/>
      </c>
      <c r="U579" s="7" t="str">
        <f t="shared" si="57"/>
        <v/>
      </c>
      <c r="V579" s="7" t="str">
        <f t="shared" si="57"/>
        <v/>
      </c>
      <c r="W579" s="7" t="str">
        <f t="shared" si="57"/>
        <v/>
      </c>
    </row>
    <row r="580" spans="3:23" ht="16.899999999999999" customHeight="1" thickBot="1">
      <c r="C580" s="3"/>
      <c r="D580" s="4"/>
      <c r="E580" s="101" t="s">
        <v>50</v>
      </c>
      <c r="F580" s="102"/>
      <c r="G580" s="59">
        <v>49.8</v>
      </c>
      <c r="H580" s="59">
        <v>0</v>
      </c>
      <c r="I580" s="59"/>
      <c r="J580" s="59">
        <v>53.55</v>
      </c>
      <c r="K580" s="59"/>
      <c r="L580" s="59">
        <v>43.75</v>
      </c>
      <c r="M580" s="9"/>
      <c r="N580" s="9" t="str">
        <f t="shared" ref="N580:W580" si="58">IF(N571="","",N578/N571*100)</f>
        <v/>
      </c>
      <c r="O580" s="9" t="str">
        <f t="shared" si="58"/>
        <v/>
      </c>
      <c r="P580" s="9" t="str">
        <f t="shared" si="58"/>
        <v/>
      </c>
      <c r="Q580" s="9" t="str">
        <f t="shared" si="58"/>
        <v/>
      </c>
      <c r="R580" s="9" t="str">
        <f t="shared" si="58"/>
        <v/>
      </c>
      <c r="S580" s="9" t="str">
        <f t="shared" si="58"/>
        <v/>
      </c>
      <c r="T580" s="9" t="str">
        <f t="shared" si="58"/>
        <v/>
      </c>
      <c r="U580" s="9" t="str">
        <f t="shared" si="58"/>
        <v/>
      </c>
      <c r="V580" s="9" t="str">
        <f t="shared" si="58"/>
        <v/>
      </c>
      <c r="W580" s="9" t="str">
        <f t="shared" si="58"/>
        <v/>
      </c>
    </row>
    <row r="581" spans="3:23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3:23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3:23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3:23" ht="14.45" customHeight="1">
      <c r="C584" s="1"/>
      <c r="D584" s="1"/>
      <c r="E584" s="1"/>
      <c r="F584" s="113" t="s">
        <v>56</v>
      </c>
      <c r="G584" s="113"/>
      <c r="H584" s="113"/>
      <c r="I584" s="113"/>
      <c r="J584" s="113"/>
      <c r="K584" s="113"/>
      <c r="L584" s="113"/>
      <c r="M584" s="113"/>
      <c r="N584" s="113"/>
      <c r="O584" s="113"/>
      <c r="P584" s="113"/>
      <c r="Q584" s="113"/>
      <c r="R584" s="113"/>
      <c r="S584" s="113"/>
      <c r="T584" s="1"/>
      <c r="U584" s="1"/>
      <c r="V584" s="1"/>
      <c r="W584" s="1"/>
    </row>
    <row r="585" spans="3:23" ht="14.45" customHeight="1">
      <c r="C585" s="1"/>
      <c r="D585" s="1"/>
      <c r="E585" s="1"/>
      <c r="F585" s="113"/>
      <c r="G585" s="113"/>
      <c r="H585" s="113"/>
      <c r="I585" s="113"/>
      <c r="J585" s="113"/>
      <c r="K585" s="113"/>
      <c r="L585" s="113"/>
      <c r="M585" s="113"/>
      <c r="N585" s="113"/>
      <c r="O585" s="113"/>
      <c r="P585" s="113"/>
      <c r="Q585" s="113"/>
      <c r="R585" s="113"/>
      <c r="S585" s="113"/>
      <c r="T585" s="1"/>
      <c r="U585" s="1"/>
      <c r="V585" s="1"/>
      <c r="W585" s="1"/>
    </row>
    <row r="586" spans="3:23" ht="14.45" customHeight="1">
      <c r="C586" s="1"/>
      <c r="D586" s="1"/>
      <c r="E586" s="1"/>
      <c r="F586" s="113"/>
      <c r="G586" s="113"/>
      <c r="H586" s="113"/>
      <c r="I586" s="113"/>
      <c r="J586" s="113"/>
      <c r="K586" s="113"/>
      <c r="L586" s="113"/>
      <c r="M586" s="113"/>
      <c r="N586" s="113"/>
      <c r="O586" s="113"/>
      <c r="P586" s="113"/>
      <c r="Q586" s="113"/>
      <c r="R586" s="113"/>
      <c r="S586" s="113"/>
      <c r="T586" s="1"/>
      <c r="U586" s="1"/>
      <c r="V586" s="1"/>
      <c r="W586" s="1"/>
    </row>
    <row r="587" spans="3:23" ht="15.75" thickBot="1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3:23" ht="21" customHeight="1" thickBot="1">
      <c r="C588" s="103" t="s">
        <v>0</v>
      </c>
      <c r="D588" s="103" t="s">
        <v>1</v>
      </c>
      <c r="E588" s="114" t="s">
        <v>2</v>
      </c>
      <c r="F588" s="115"/>
      <c r="G588" s="118" t="s">
        <v>3</v>
      </c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20"/>
    </row>
    <row r="589" spans="3:23" ht="15" customHeight="1" thickBot="1">
      <c r="C589" s="104"/>
      <c r="D589" s="104"/>
      <c r="E589" s="116"/>
      <c r="F589" s="117"/>
      <c r="G589" s="2" t="s">
        <v>4</v>
      </c>
      <c r="H589" s="2" t="s">
        <v>5</v>
      </c>
      <c r="I589" s="2" t="s">
        <v>6</v>
      </c>
      <c r="J589" s="2" t="s">
        <v>7</v>
      </c>
      <c r="K589" s="2" t="s">
        <v>8</v>
      </c>
      <c r="L589" s="2" t="s">
        <v>9</v>
      </c>
      <c r="M589" s="2" t="s">
        <v>10</v>
      </c>
      <c r="N589" s="2" t="s">
        <v>11</v>
      </c>
      <c r="O589" s="2" t="s">
        <v>12</v>
      </c>
      <c r="P589" s="2" t="s">
        <v>13</v>
      </c>
      <c r="Q589" s="2" t="s">
        <v>14</v>
      </c>
      <c r="R589" s="2" t="s">
        <v>15</v>
      </c>
      <c r="S589" s="2" t="s">
        <v>16</v>
      </c>
      <c r="T589" s="2" t="s">
        <v>17</v>
      </c>
      <c r="U589" s="2" t="s">
        <v>18</v>
      </c>
      <c r="V589" s="2" t="s">
        <v>19</v>
      </c>
      <c r="W589" s="2" t="s">
        <v>20</v>
      </c>
    </row>
    <row r="590" spans="3:23" ht="15.75" thickBot="1">
      <c r="C590" s="3">
        <v>1</v>
      </c>
      <c r="D590" s="4">
        <v>2</v>
      </c>
      <c r="E590" s="108">
        <v>3</v>
      </c>
      <c r="F590" s="109"/>
      <c r="G590" s="4">
        <v>4</v>
      </c>
      <c r="H590" s="4">
        <v>5</v>
      </c>
      <c r="I590" s="4">
        <v>6</v>
      </c>
      <c r="J590" s="4">
        <v>7</v>
      </c>
      <c r="K590" s="4">
        <v>8</v>
      </c>
      <c r="L590" s="4">
        <v>9</v>
      </c>
      <c r="M590" s="4">
        <v>10</v>
      </c>
      <c r="N590" s="4">
        <v>11</v>
      </c>
      <c r="O590" s="4">
        <v>12</v>
      </c>
      <c r="P590" s="4">
        <v>13</v>
      </c>
      <c r="Q590" s="4">
        <v>14</v>
      </c>
      <c r="R590" s="4">
        <v>15</v>
      </c>
      <c r="S590" s="4">
        <v>16</v>
      </c>
      <c r="T590" s="4">
        <v>17</v>
      </c>
      <c r="U590" s="4">
        <v>18</v>
      </c>
      <c r="V590" s="4">
        <v>19</v>
      </c>
      <c r="W590" s="4">
        <v>20</v>
      </c>
    </row>
    <row r="591" spans="3:23" ht="16.149999999999999" customHeight="1" thickBot="1">
      <c r="C591" s="105" t="s">
        <v>32</v>
      </c>
      <c r="D591" s="110" t="s">
        <v>54</v>
      </c>
      <c r="E591" s="101" t="s">
        <v>21</v>
      </c>
      <c r="F591" s="102"/>
      <c r="G591" s="5">
        <f>[32]ИТОГО!F9</f>
        <v>180</v>
      </c>
      <c r="H591" s="19">
        <f>[32]ИТОГО!G9</f>
        <v>7</v>
      </c>
      <c r="I591" s="4">
        <f>[32]ИТОГО!H9</f>
        <v>0</v>
      </c>
      <c r="J591" s="4">
        <f>[32]ИТОГО!I9</f>
        <v>123</v>
      </c>
      <c r="K591" s="4">
        <f>[32]ИТОГО!J9</f>
        <v>0</v>
      </c>
      <c r="L591" s="4">
        <f>[32]ИТОГО!K9</f>
        <v>48</v>
      </c>
      <c r="M591" s="4">
        <f>[32]ИТОГО!L9</f>
        <v>0</v>
      </c>
      <c r="N591" s="4">
        <f>[32]ИТОГО!M9</f>
        <v>2</v>
      </c>
      <c r="O591" s="4"/>
      <c r="P591" s="4"/>
      <c r="Q591" s="4"/>
      <c r="R591" s="4"/>
      <c r="S591" s="4"/>
      <c r="T591" s="4"/>
      <c r="U591" s="4"/>
      <c r="V591" s="4"/>
      <c r="W591" s="4"/>
    </row>
    <row r="592" spans="3:23" ht="16.5" thickBot="1">
      <c r="C592" s="106"/>
      <c r="D592" s="111"/>
      <c r="E592" s="108" t="s">
        <v>22</v>
      </c>
      <c r="F592" s="109"/>
      <c r="G592" s="5">
        <f>[32]ИТОГО!F10</f>
        <v>133</v>
      </c>
      <c r="H592" s="19">
        <f>[32]ИТОГО!G10</f>
        <v>6</v>
      </c>
      <c r="I592" s="4">
        <f>[32]ИТОГО!H10</f>
        <v>0</v>
      </c>
      <c r="J592" s="4">
        <f>[32]ИТОГО!I10</f>
        <v>87</v>
      </c>
      <c r="K592" s="4">
        <f>[32]ИТОГО!J10</f>
        <v>0</v>
      </c>
      <c r="L592" s="4">
        <f>[32]ИТОГО!K10</f>
        <v>38</v>
      </c>
      <c r="M592" s="4">
        <f>[32]ИТОГО!L10</f>
        <v>0</v>
      </c>
      <c r="N592" s="4">
        <f>[32]ИТОГО!M10</f>
        <v>2</v>
      </c>
      <c r="O592" s="4"/>
      <c r="P592" s="4"/>
      <c r="Q592" s="4"/>
      <c r="R592" s="4"/>
      <c r="S592" s="4"/>
      <c r="T592" s="4"/>
      <c r="U592" s="4"/>
      <c r="V592" s="4"/>
      <c r="W592" s="4"/>
    </row>
    <row r="593" spans="3:23" ht="26.25" thickBot="1">
      <c r="C593" s="106"/>
      <c r="D593" s="111"/>
      <c r="E593" s="6" t="s">
        <v>23</v>
      </c>
      <c r="F593" s="6" t="s">
        <v>24</v>
      </c>
      <c r="G593" s="7">
        <f>[32]ИТОГО!F11</f>
        <v>73.888888888888886</v>
      </c>
      <c r="H593" s="7">
        <f>[32]ИТОГО!G11</f>
        <v>85.714285714285708</v>
      </c>
      <c r="I593" s="7" t="str">
        <f>[32]ИТОГО!H11</f>
        <v/>
      </c>
      <c r="J593" s="7">
        <f>[32]ИТОГО!I11</f>
        <v>70.731707317073173</v>
      </c>
      <c r="K593" s="7" t="str">
        <f>[32]ИТОГО!J11</f>
        <v/>
      </c>
      <c r="L593" s="7">
        <f>[32]ИТОГО!K11</f>
        <v>79.166666666666671</v>
      </c>
      <c r="M593" s="7" t="str">
        <f>[32]ИТОГО!L11</f>
        <v/>
      </c>
      <c r="N593" s="7">
        <f>[32]ИТОГО!M11</f>
        <v>100</v>
      </c>
      <c r="O593" s="7" t="str">
        <f t="shared" ref="O593:W593" si="59">IF(O591="","",O592*100/O591)</f>
        <v/>
      </c>
      <c r="P593" s="7" t="str">
        <f t="shared" si="59"/>
        <v/>
      </c>
      <c r="Q593" s="7" t="str">
        <f t="shared" si="59"/>
        <v/>
      </c>
      <c r="R593" s="7" t="str">
        <f t="shared" si="59"/>
        <v/>
      </c>
      <c r="S593" s="7" t="str">
        <f t="shared" si="59"/>
        <v/>
      </c>
      <c r="T593" s="7" t="str">
        <f t="shared" si="59"/>
        <v/>
      </c>
      <c r="U593" s="7" t="str">
        <f t="shared" si="59"/>
        <v/>
      </c>
      <c r="V593" s="7" t="str">
        <f t="shared" si="59"/>
        <v/>
      </c>
      <c r="W593" s="7" t="str">
        <f t="shared" si="59"/>
        <v/>
      </c>
    </row>
    <row r="594" spans="3:23" ht="16.149999999999999" customHeight="1" thickBot="1">
      <c r="C594" s="106"/>
      <c r="D594" s="111"/>
      <c r="E594" s="101" t="s">
        <v>25</v>
      </c>
      <c r="F594" s="102"/>
      <c r="G594" s="5">
        <f>[32]ИТОГО!F12</f>
        <v>42</v>
      </c>
      <c r="H594" s="19">
        <f>[32]ИТОГО!G12</f>
        <v>0</v>
      </c>
      <c r="I594" s="4">
        <f>[32]ИТОГО!H12</f>
        <v>0</v>
      </c>
      <c r="J594" s="4">
        <f>[32]ИТОГО!I12</f>
        <v>21</v>
      </c>
      <c r="K594" s="4">
        <f>[32]ИТОГО!J12</f>
        <v>0</v>
      </c>
      <c r="L594" s="4">
        <f>[32]ИТОГО!K12</f>
        <v>19</v>
      </c>
      <c r="M594" s="4">
        <f>[32]ИТОГО!L12</f>
        <v>0</v>
      </c>
      <c r="N594" s="4">
        <f>[32]ИТОГО!M12</f>
        <v>2</v>
      </c>
      <c r="O594" s="4"/>
      <c r="P594" s="4"/>
      <c r="Q594" s="4"/>
      <c r="R594" s="4"/>
      <c r="S594" s="4"/>
      <c r="T594" s="4"/>
      <c r="U594" s="4"/>
      <c r="V594" s="4"/>
      <c r="W594" s="4"/>
    </row>
    <row r="595" spans="3:23" ht="16.5" thickBot="1">
      <c r="C595" s="106"/>
      <c r="D595" s="111"/>
      <c r="E595" s="108" t="s">
        <v>22</v>
      </c>
      <c r="F595" s="109"/>
      <c r="G595" s="5">
        <f>[32]ИТОГО!F13</f>
        <v>33</v>
      </c>
      <c r="H595" s="19">
        <f>[32]ИТОГО!G13</f>
        <v>0</v>
      </c>
      <c r="I595" s="4">
        <f>[32]ИТОГО!H13</f>
        <v>0</v>
      </c>
      <c r="J595" s="4">
        <f>[32]ИТОГО!I13</f>
        <v>13</v>
      </c>
      <c r="K595" s="4">
        <f>[32]ИТОГО!J13</f>
        <v>0</v>
      </c>
      <c r="L595" s="4">
        <f>[32]ИТОГО!K13</f>
        <v>18</v>
      </c>
      <c r="M595" s="4">
        <f>[32]ИТОГО!L13</f>
        <v>0</v>
      </c>
      <c r="N595" s="4">
        <f>[32]ИТОГО!M13</f>
        <v>2</v>
      </c>
      <c r="O595" s="4"/>
      <c r="P595" s="4"/>
      <c r="Q595" s="4"/>
      <c r="R595" s="4"/>
      <c r="S595" s="4"/>
      <c r="T595" s="4"/>
      <c r="U595" s="4"/>
      <c r="V595" s="4"/>
      <c r="W595" s="4"/>
    </row>
    <row r="596" spans="3:23" ht="26.25" thickBot="1">
      <c r="C596" s="106"/>
      <c r="D596" s="111"/>
      <c r="E596" s="6" t="s">
        <v>23</v>
      </c>
      <c r="F596" s="8" t="s">
        <v>24</v>
      </c>
      <c r="G596" s="7">
        <f>[32]ИТОГО!F14</f>
        <v>78.571428571428569</v>
      </c>
      <c r="H596" s="7" t="str">
        <f>[32]ИТОГО!G14</f>
        <v/>
      </c>
      <c r="I596" s="7" t="str">
        <f>[32]ИТОГО!H14</f>
        <v/>
      </c>
      <c r="J596" s="7">
        <f>[32]ИТОГО!I14</f>
        <v>61.904761904761905</v>
      </c>
      <c r="K596" s="7" t="str">
        <f>[32]ИТОГО!J14</f>
        <v/>
      </c>
      <c r="L596" s="7">
        <f>[32]ИТОГО!K14</f>
        <v>94.736842105263165</v>
      </c>
      <c r="M596" s="7" t="str">
        <f>[32]ИТОГО!L14</f>
        <v/>
      </c>
      <c r="N596" s="7">
        <f>[32]ИТОГО!M14</f>
        <v>100</v>
      </c>
      <c r="O596" s="7" t="str">
        <f t="shared" ref="O596:W596" si="60">IF(O594="","",O595*100/O594)</f>
        <v/>
      </c>
      <c r="P596" s="7" t="str">
        <f t="shared" si="60"/>
        <v/>
      </c>
      <c r="Q596" s="7" t="str">
        <f t="shared" si="60"/>
        <v/>
      </c>
      <c r="R596" s="7" t="str">
        <f t="shared" si="60"/>
        <v/>
      </c>
      <c r="S596" s="7" t="str">
        <f t="shared" si="60"/>
        <v/>
      </c>
      <c r="T596" s="7" t="str">
        <f t="shared" si="60"/>
        <v/>
      </c>
      <c r="U596" s="7" t="str">
        <f t="shared" si="60"/>
        <v/>
      </c>
      <c r="V596" s="7" t="str">
        <f t="shared" si="60"/>
        <v/>
      </c>
      <c r="W596" s="7" t="str">
        <f t="shared" si="60"/>
        <v/>
      </c>
    </row>
    <row r="597" spans="3:23" ht="16.149999999999999" customHeight="1" thickBot="1">
      <c r="C597" s="106"/>
      <c r="D597" s="111"/>
      <c r="E597" s="101" t="s">
        <v>26</v>
      </c>
      <c r="F597" s="102"/>
      <c r="G597" s="5">
        <f>[32]ИТОГО!F15</f>
        <v>124</v>
      </c>
      <c r="H597" s="19">
        <f>[32]ИТОГО!G15</f>
        <v>6</v>
      </c>
      <c r="I597" s="4">
        <f>[32]ИТОГО!H15</f>
        <v>0</v>
      </c>
      <c r="J597" s="4">
        <f>[32]ИТОГО!I15</f>
        <v>79</v>
      </c>
      <c r="K597" s="4">
        <f>[32]ИТОГО!J15</f>
        <v>0</v>
      </c>
      <c r="L597" s="4">
        <f>[32]ИТОГО!K15</f>
        <v>37</v>
      </c>
      <c r="M597" s="4">
        <f>[32]ИТОГО!L15</f>
        <v>0</v>
      </c>
      <c r="N597" s="4">
        <f>[32]ИТОГО!M15</f>
        <v>2</v>
      </c>
      <c r="O597" s="4"/>
      <c r="P597" s="4"/>
      <c r="Q597" s="4"/>
      <c r="R597" s="4"/>
      <c r="S597" s="4"/>
      <c r="T597" s="4"/>
      <c r="U597" s="4"/>
      <c r="V597" s="4"/>
      <c r="W597" s="4"/>
    </row>
    <row r="598" spans="3:23" ht="16.5" thickBot="1">
      <c r="C598" s="106"/>
      <c r="D598" s="111"/>
      <c r="E598" s="108" t="s">
        <v>22</v>
      </c>
      <c r="F598" s="109"/>
      <c r="G598" s="5">
        <f>[32]ИТОГО!F16</f>
        <v>85</v>
      </c>
      <c r="H598" s="19">
        <f>[32]ИТОГО!G16</f>
        <v>5</v>
      </c>
      <c r="I598" s="4">
        <f>[32]ИТОГО!H16</f>
        <v>0</v>
      </c>
      <c r="J598" s="4">
        <f>[32]ИТОГО!I16</f>
        <v>52</v>
      </c>
      <c r="K598" s="4">
        <f>[32]ИТОГО!J16</f>
        <v>0</v>
      </c>
      <c r="L598" s="4">
        <f>[32]ИТОГО!K16</f>
        <v>26</v>
      </c>
      <c r="M598" s="4">
        <f>[32]ИТОГО!L16</f>
        <v>0</v>
      </c>
      <c r="N598" s="4">
        <f>[32]ИТОГО!M16</f>
        <v>2</v>
      </c>
      <c r="O598" s="4"/>
      <c r="P598" s="4"/>
      <c r="Q598" s="4"/>
      <c r="R598" s="4"/>
      <c r="S598" s="4"/>
      <c r="T598" s="4"/>
      <c r="U598" s="4"/>
      <c r="V598" s="4"/>
      <c r="W598" s="4"/>
    </row>
    <row r="599" spans="3:23" ht="26.25" thickBot="1">
      <c r="C599" s="107"/>
      <c r="D599" s="112"/>
      <c r="E599" s="6" t="s">
        <v>23</v>
      </c>
      <c r="F599" s="8" t="s">
        <v>24</v>
      </c>
      <c r="G599" s="7">
        <f>[32]ИТОГО!F17</f>
        <v>68.548387096774192</v>
      </c>
      <c r="H599" s="7">
        <f>[32]ИТОГО!G17</f>
        <v>83.333333333333329</v>
      </c>
      <c r="I599" s="7" t="str">
        <f>[32]ИТОГО!H17</f>
        <v/>
      </c>
      <c r="J599" s="7">
        <f>[32]ИТОГО!I17</f>
        <v>65.822784810126578</v>
      </c>
      <c r="K599" s="7" t="str">
        <f>[32]ИТОГО!J17</f>
        <v/>
      </c>
      <c r="L599" s="7">
        <f>[32]ИТОГО!K17</f>
        <v>70.270270270270274</v>
      </c>
      <c r="M599" s="7" t="str">
        <f>[32]ИТОГО!L17</f>
        <v/>
      </c>
      <c r="N599" s="7">
        <f>[32]ИТОГО!M17</f>
        <v>100</v>
      </c>
      <c r="O599" s="7" t="str">
        <f t="shared" ref="O599:W599" si="61">IF(O597="","",O598*100/O597)</f>
        <v/>
      </c>
      <c r="P599" s="7" t="str">
        <f t="shared" si="61"/>
        <v/>
      </c>
      <c r="Q599" s="7" t="str">
        <f t="shared" si="61"/>
        <v/>
      </c>
      <c r="R599" s="7" t="str">
        <f t="shared" si="61"/>
        <v/>
      </c>
      <c r="S599" s="7" t="str">
        <f t="shared" si="61"/>
        <v/>
      </c>
      <c r="T599" s="7" t="str">
        <f t="shared" si="61"/>
        <v/>
      </c>
      <c r="U599" s="7" t="str">
        <f t="shared" si="61"/>
        <v/>
      </c>
      <c r="V599" s="7" t="str">
        <f t="shared" si="61"/>
        <v/>
      </c>
      <c r="W599" s="7" t="str">
        <f t="shared" si="61"/>
        <v/>
      </c>
    </row>
    <row r="600" spans="3:23" ht="16.899999999999999" customHeight="1" thickBot="1">
      <c r="C600" s="3"/>
      <c r="D600" s="4"/>
      <c r="E600" s="101" t="s">
        <v>50</v>
      </c>
      <c r="F600" s="102"/>
      <c r="G600" s="9">
        <f>[32]ИТОГО!F18</f>
        <v>47.222222222222221</v>
      </c>
      <c r="H600" s="9">
        <f>[32]ИТОГО!G18</f>
        <v>71.428571428571431</v>
      </c>
      <c r="I600" s="9" t="str">
        <f>[32]ИТОГО!H18</f>
        <v/>
      </c>
      <c r="J600" s="9">
        <f>[32]ИТОГО!I18</f>
        <v>42.276422764227647</v>
      </c>
      <c r="K600" s="9" t="str">
        <f>[32]ИТОГО!J18</f>
        <v/>
      </c>
      <c r="L600" s="9">
        <f>[32]ИТОГО!K18</f>
        <v>54.166666666666664</v>
      </c>
      <c r="M600" s="9" t="str">
        <f>[32]ИТОГО!L18</f>
        <v/>
      </c>
      <c r="N600" s="9">
        <f>[32]ИТОГО!M18</f>
        <v>100</v>
      </c>
      <c r="O600" s="9" t="str">
        <f t="shared" ref="O600:W600" si="62">IF(O591="","",O598/O591*100)</f>
        <v/>
      </c>
      <c r="P600" s="9" t="str">
        <f t="shared" si="62"/>
        <v/>
      </c>
      <c r="Q600" s="9" t="str">
        <f t="shared" si="62"/>
        <v/>
      </c>
      <c r="R600" s="9" t="str">
        <f t="shared" si="62"/>
        <v/>
      </c>
      <c r="S600" s="9" t="str">
        <f t="shared" si="62"/>
        <v/>
      </c>
      <c r="T600" s="9" t="str">
        <f t="shared" si="62"/>
        <v/>
      </c>
      <c r="U600" s="9" t="str">
        <f t="shared" si="62"/>
        <v/>
      </c>
      <c r="V600" s="9" t="str">
        <f t="shared" si="62"/>
        <v/>
      </c>
      <c r="W600" s="9" t="str">
        <f t="shared" si="62"/>
        <v/>
      </c>
    </row>
    <row r="601" spans="3:23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3:23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3:23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3:23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3:23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3:23" ht="14.45" customHeight="1">
      <c r="C606" s="1"/>
      <c r="D606" s="1"/>
      <c r="E606" s="1"/>
      <c r="F606" s="113" t="s">
        <v>57</v>
      </c>
      <c r="G606" s="113"/>
      <c r="H606" s="113"/>
      <c r="I606" s="113"/>
      <c r="J606" s="113"/>
      <c r="K606" s="113"/>
      <c r="L606" s="113"/>
      <c r="M606" s="113"/>
      <c r="N606" s="113"/>
      <c r="O606" s="113"/>
      <c r="P606" s="113"/>
      <c r="Q606" s="113"/>
      <c r="R606" s="113"/>
      <c r="S606" s="113"/>
      <c r="T606" s="1"/>
      <c r="U606" s="1"/>
      <c r="V606" s="1"/>
      <c r="W606" s="1"/>
    </row>
    <row r="607" spans="3:23" ht="14.45" customHeight="1">
      <c r="C607" s="1"/>
      <c r="D607" s="1"/>
      <c r="E607" s="1"/>
      <c r="F607" s="113"/>
      <c r="G607" s="113"/>
      <c r="H607" s="113"/>
      <c r="I607" s="113"/>
      <c r="J607" s="113"/>
      <c r="K607" s="113"/>
      <c r="L607" s="113"/>
      <c r="M607" s="113"/>
      <c r="N607" s="113"/>
      <c r="O607" s="113"/>
      <c r="P607" s="113"/>
      <c r="Q607" s="113"/>
      <c r="R607" s="113"/>
      <c r="S607" s="113"/>
      <c r="T607" s="1"/>
      <c r="U607" s="1"/>
      <c r="V607" s="1"/>
      <c r="W607" s="1"/>
    </row>
    <row r="608" spans="3:23" ht="14.45" customHeight="1">
      <c r="C608" s="1"/>
      <c r="D608" s="1"/>
      <c r="E608" s="1"/>
      <c r="F608" s="113"/>
      <c r="G608" s="113"/>
      <c r="H608" s="113"/>
      <c r="I608" s="113"/>
      <c r="J608" s="113"/>
      <c r="K608" s="113"/>
      <c r="L608" s="113"/>
      <c r="M608" s="113"/>
      <c r="N608" s="113"/>
      <c r="O608" s="113"/>
      <c r="P608" s="113"/>
      <c r="Q608" s="113"/>
      <c r="R608" s="113"/>
      <c r="S608" s="113"/>
      <c r="T608" s="1"/>
      <c r="U608" s="1"/>
      <c r="V608" s="1"/>
      <c r="W608" s="1"/>
    </row>
    <row r="609" spans="3:23" ht="15.75" thickBot="1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3:23" ht="21" customHeight="1" thickBot="1">
      <c r="C610" s="103" t="s">
        <v>0</v>
      </c>
      <c r="D610" s="103" t="s">
        <v>1</v>
      </c>
      <c r="E610" s="114" t="s">
        <v>2</v>
      </c>
      <c r="F610" s="115"/>
      <c r="G610" s="118" t="s">
        <v>3</v>
      </c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20"/>
    </row>
    <row r="611" spans="3:23" ht="15" customHeight="1" thickBot="1">
      <c r="C611" s="104"/>
      <c r="D611" s="104"/>
      <c r="E611" s="116"/>
      <c r="F611" s="117"/>
      <c r="G611" s="2" t="s">
        <v>4</v>
      </c>
      <c r="H611" s="2" t="s">
        <v>5</v>
      </c>
      <c r="I611" s="2" t="s">
        <v>6</v>
      </c>
      <c r="J611" s="2" t="s">
        <v>7</v>
      </c>
      <c r="K611" s="2" t="s">
        <v>8</v>
      </c>
      <c r="L611" s="2" t="s">
        <v>9</v>
      </c>
      <c r="M611" s="2" t="s">
        <v>10</v>
      </c>
      <c r="N611" s="2" t="s">
        <v>11</v>
      </c>
      <c r="O611" s="2" t="s">
        <v>12</v>
      </c>
      <c r="P611" s="2" t="s">
        <v>13</v>
      </c>
      <c r="Q611" s="2" t="s">
        <v>14</v>
      </c>
      <c r="R611" s="2" t="s">
        <v>15</v>
      </c>
      <c r="S611" s="2" t="s">
        <v>16</v>
      </c>
      <c r="T611" s="2" t="s">
        <v>17</v>
      </c>
      <c r="U611" s="2" t="s">
        <v>18</v>
      </c>
      <c r="V611" s="2" t="s">
        <v>19</v>
      </c>
      <c r="W611" s="2" t="s">
        <v>20</v>
      </c>
    </row>
    <row r="612" spans="3:23" ht="15.75" thickBot="1">
      <c r="C612" s="3">
        <v>1</v>
      </c>
      <c r="D612" s="4">
        <v>2</v>
      </c>
      <c r="E612" s="108">
        <v>3</v>
      </c>
      <c r="F612" s="109"/>
      <c r="G612" s="4">
        <v>4</v>
      </c>
      <c r="H612" s="4">
        <v>5</v>
      </c>
      <c r="I612" s="4">
        <v>6</v>
      </c>
      <c r="J612" s="4">
        <v>7</v>
      </c>
      <c r="K612" s="4">
        <v>8</v>
      </c>
      <c r="L612" s="4">
        <v>9</v>
      </c>
      <c r="M612" s="4">
        <v>10</v>
      </c>
      <c r="N612" s="4">
        <v>11</v>
      </c>
      <c r="O612" s="4">
        <v>12</v>
      </c>
      <c r="P612" s="4">
        <v>13</v>
      </c>
      <c r="Q612" s="4">
        <v>14</v>
      </c>
      <c r="R612" s="4">
        <v>15</v>
      </c>
      <c r="S612" s="4">
        <v>16</v>
      </c>
      <c r="T612" s="4">
        <v>17</v>
      </c>
      <c r="U612" s="4">
        <v>18</v>
      </c>
      <c r="V612" s="4">
        <v>19</v>
      </c>
      <c r="W612" s="4">
        <v>20</v>
      </c>
    </row>
    <row r="613" spans="3:23" ht="16.149999999999999" customHeight="1" thickBot="1">
      <c r="C613" s="105" t="s">
        <v>32</v>
      </c>
      <c r="D613" s="110" t="s">
        <v>54</v>
      </c>
      <c r="E613" s="101" t="s">
        <v>21</v>
      </c>
      <c r="F613" s="102"/>
      <c r="G613" s="5">
        <f>[33]ИТОГО!F9</f>
        <v>120</v>
      </c>
      <c r="H613" s="19">
        <f>[33]ИТОГО!G9</f>
        <v>0</v>
      </c>
      <c r="I613" s="4">
        <f>[33]ИТОГО!H9</f>
        <v>0</v>
      </c>
      <c r="J613" s="4">
        <f>[33]ИТОГО!I9</f>
        <v>120</v>
      </c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</row>
    <row r="614" spans="3:23" ht="16.5" thickBot="1">
      <c r="C614" s="106"/>
      <c r="D614" s="111"/>
      <c r="E614" s="108" t="s">
        <v>22</v>
      </c>
      <c r="F614" s="109"/>
      <c r="G614" s="5">
        <f>[33]ИТОГО!F10</f>
        <v>111</v>
      </c>
      <c r="H614" s="19">
        <f>[33]ИТОГО!G10</f>
        <v>0</v>
      </c>
      <c r="I614" s="4">
        <f>[33]ИТОГО!H10</f>
        <v>0</v>
      </c>
      <c r="J614" s="4">
        <f>[33]ИТОГО!I10</f>
        <v>111</v>
      </c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</row>
    <row r="615" spans="3:23" ht="26.25" thickBot="1">
      <c r="C615" s="106"/>
      <c r="D615" s="111"/>
      <c r="E615" s="6" t="s">
        <v>23</v>
      </c>
      <c r="F615" s="6" t="s">
        <v>24</v>
      </c>
      <c r="G615" s="7">
        <f>[33]ИТОГО!F11</f>
        <v>92.5</v>
      </c>
      <c r="H615" s="7" t="str">
        <f>[33]ИТОГО!G11</f>
        <v/>
      </c>
      <c r="I615" s="7" t="str">
        <f>[33]ИТОГО!H11</f>
        <v/>
      </c>
      <c r="J615" s="7">
        <f>[33]ИТОГО!I11</f>
        <v>92.5</v>
      </c>
      <c r="K615" s="7" t="str">
        <f>IF(K613="","",K614*100/K613)</f>
        <v/>
      </c>
      <c r="L615" s="7"/>
      <c r="M615" s="7" t="str">
        <f t="shared" ref="M615:W615" si="63">IF(M613="","",M614*100/M613)</f>
        <v/>
      </c>
      <c r="N615" s="7" t="str">
        <f t="shared" si="63"/>
        <v/>
      </c>
      <c r="O615" s="7" t="str">
        <f t="shared" si="63"/>
        <v/>
      </c>
      <c r="P615" s="7" t="str">
        <f t="shared" si="63"/>
        <v/>
      </c>
      <c r="Q615" s="7" t="str">
        <f t="shared" si="63"/>
        <v/>
      </c>
      <c r="R615" s="7" t="str">
        <f t="shared" si="63"/>
        <v/>
      </c>
      <c r="S615" s="7" t="str">
        <f t="shared" si="63"/>
        <v/>
      </c>
      <c r="T615" s="7" t="str">
        <f t="shared" si="63"/>
        <v/>
      </c>
      <c r="U615" s="7" t="str">
        <f t="shared" si="63"/>
        <v/>
      </c>
      <c r="V615" s="7" t="str">
        <f t="shared" si="63"/>
        <v/>
      </c>
      <c r="W615" s="7" t="str">
        <f t="shared" si="63"/>
        <v/>
      </c>
    </row>
    <row r="616" spans="3:23" ht="16.149999999999999" customHeight="1" thickBot="1">
      <c r="C616" s="106"/>
      <c r="D616" s="111"/>
      <c r="E616" s="101" t="s">
        <v>25</v>
      </c>
      <c r="F616" s="102"/>
      <c r="G616" s="5">
        <f>[33]ИТОГО!F12</f>
        <v>35</v>
      </c>
      <c r="H616" s="19">
        <f>[33]ИТОГО!G12</f>
        <v>0</v>
      </c>
      <c r="I616" s="4">
        <f>[33]ИТОГО!H12</f>
        <v>0</v>
      </c>
      <c r="J616" s="4">
        <f>[33]ИТОГО!I12</f>
        <v>35</v>
      </c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</row>
    <row r="617" spans="3:23" ht="16.5" thickBot="1">
      <c r="C617" s="106"/>
      <c r="D617" s="111"/>
      <c r="E617" s="108" t="s">
        <v>22</v>
      </c>
      <c r="F617" s="109"/>
      <c r="G617" s="5">
        <f>[33]ИТОГО!F13</f>
        <v>23</v>
      </c>
      <c r="H617" s="19">
        <f>[33]ИТОГО!G13</f>
        <v>0</v>
      </c>
      <c r="I617" s="4">
        <f>[33]ИТОГО!H13</f>
        <v>0</v>
      </c>
      <c r="J617" s="4">
        <f>[33]ИТОГО!I13</f>
        <v>23</v>
      </c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</row>
    <row r="618" spans="3:23" ht="26.25" thickBot="1">
      <c r="C618" s="106"/>
      <c r="D618" s="111"/>
      <c r="E618" s="6" t="s">
        <v>23</v>
      </c>
      <c r="F618" s="8" t="s">
        <v>24</v>
      </c>
      <c r="G618" s="7">
        <f>[33]ИТОГО!F14</f>
        <v>65.714285714285708</v>
      </c>
      <c r="H618" s="7" t="str">
        <f>[33]ИТОГО!G14</f>
        <v/>
      </c>
      <c r="I618" s="7" t="str">
        <f>[33]ИТОГО!H14</f>
        <v/>
      </c>
      <c r="J618" s="7">
        <f>[33]ИТОГО!I14</f>
        <v>65.714285714285708</v>
      </c>
      <c r="K618" s="7" t="str">
        <f>IF(K616="","",K617*100/K616)</f>
        <v/>
      </c>
      <c r="L618" s="7"/>
      <c r="M618" s="7" t="str">
        <f t="shared" ref="M618:W618" si="64">IF(M616="","",M617*100/M616)</f>
        <v/>
      </c>
      <c r="N618" s="7" t="str">
        <f t="shared" si="64"/>
        <v/>
      </c>
      <c r="O618" s="7" t="str">
        <f t="shared" si="64"/>
        <v/>
      </c>
      <c r="P618" s="7" t="str">
        <f t="shared" si="64"/>
        <v/>
      </c>
      <c r="Q618" s="7" t="str">
        <f t="shared" si="64"/>
        <v/>
      </c>
      <c r="R618" s="7" t="str">
        <f t="shared" si="64"/>
        <v/>
      </c>
      <c r="S618" s="7" t="str">
        <f t="shared" si="64"/>
        <v/>
      </c>
      <c r="T618" s="7" t="str">
        <f t="shared" si="64"/>
        <v/>
      </c>
      <c r="U618" s="7" t="str">
        <f t="shared" si="64"/>
        <v/>
      </c>
      <c r="V618" s="7" t="str">
        <f t="shared" si="64"/>
        <v/>
      </c>
      <c r="W618" s="7" t="str">
        <f t="shared" si="64"/>
        <v/>
      </c>
    </row>
    <row r="619" spans="3:23" ht="16.149999999999999" customHeight="1" thickBot="1">
      <c r="C619" s="106"/>
      <c r="D619" s="111"/>
      <c r="E619" s="101" t="s">
        <v>26</v>
      </c>
      <c r="F619" s="102"/>
      <c r="G619" s="5">
        <f>[33]ИТОГО!F15</f>
        <v>99</v>
      </c>
      <c r="H619" s="19">
        <f>[33]ИТОГО!G15</f>
        <v>0</v>
      </c>
      <c r="I619" s="4">
        <f>[33]ИТОГО!H15</f>
        <v>0</v>
      </c>
      <c r="J619" s="4">
        <f>[33]ИТОГО!I15</f>
        <v>99</v>
      </c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</row>
    <row r="620" spans="3:23" ht="16.5" thickBot="1">
      <c r="C620" s="106"/>
      <c r="D620" s="111"/>
      <c r="E620" s="108" t="s">
        <v>22</v>
      </c>
      <c r="F620" s="109"/>
      <c r="G620" s="5">
        <f>[33]ИТОГО!F16</f>
        <v>42</v>
      </c>
      <c r="H620" s="19">
        <f>[33]ИТОГО!G16</f>
        <v>0</v>
      </c>
      <c r="I620" s="4">
        <f>[33]ИТОГО!H16</f>
        <v>0</v>
      </c>
      <c r="J620" s="4">
        <f>[33]ИТОГО!I16</f>
        <v>42</v>
      </c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</row>
    <row r="621" spans="3:23" ht="26.25" thickBot="1">
      <c r="C621" s="107"/>
      <c r="D621" s="112"/>
      <c r="E621" s="6" t="s">
        <v>23</v>
      </c>
      <c r="F621" s="8" t="s">
        <v>24</v>
      </c>
      <c r="G621" s="7">
        <f>[33]ИТОГО!F17</f>
        <v>42.424242424242422</v>
      </c>
      <c r="H621" s="7" t="str">
        <f>[33]ИТОГО!G17</f>
        <v/>
      </c>
      <c r="I621" s="7" t="str">
        <f>[33]ИТОГО!H17</f>
        <v/>
      </c>
      <c r="J621" s="7">
        <f>[33]ИТОГО!I17</f>
        <v>42.424242424242422</v>
      </c>
      <c r="K621" s="7" t="str">
        <f>IF(K619="","",K620*100/K619)</f>
        <v/>
      </c>
      <c r="L621" s="7"/>
      <c r="M621" s="7" t="str">
        <f t="shared" ref="M621:W621" si="65">IF(M619="","",M620*100/M619)</f>
        <v/>
      </c>
      <c r="N621" s="7" t="str">
        <f t="shared" si="65"/>
        <v/>
      </c>
      <c r="O621" s="7" t="str">
        <f t="shared" si="65"/>
        <v/>
      </c>
      <c r="P621" s="7" t="str">
        <f t="shared" si="65"/>
        <v/>
      </c>
      <c r="Q621" s="7" t="str">
        <f t="shared" si="65"/>
        <v/>
      </c>
      <c r="R621" s="7" t="str">
        <f t="shared" si="65"/>
        <v/>
      </c>
      <c r="S621" s="7" t="str">
        <f t="shared" si="65"/>
        <v/>
      </c>
      <c r="T621" s="7" t="str">
        <f t="shared" si="65"/>
        <v/>
      </c>
      <c r="U621" s="7" t="str">
        <f t="shared" si="65"/>
        <v/>
      </c>
      <c r="V621" s="7" t="str">
        <f t="shared" si="65"/>
        <v/>
      </c>
      <c r="W621" s="7" t="str">
        <f t="shared" si="65"/>
        <v/>
      </c>
    </row>
    <row r="622" spans="3:23" ht="16.899999999999999" customHeight="1" thickBot="1">
      <c r="C622" s="3"/>
      <c r="D622" s="4"/>
      <c r="E622" s="101" t="s">
        <v>50</v>
      </c>
      <c r="F622" s="102"/>
      <c r="G622" s="9">
        <f>[33]ИТОГО!F18</f>
        <v>35</v>
      </c>
      <c r="H622" s="9" t="str">
        <f>[33]ИТОГО!G18</f>
        <v/>
      </c>
      <c r="I622" s="9" t="str">
        <f>[33]ИТОГО!H18</f>
        <v/>
      </c>
      <c r="J622" s="9">
        <f>[33]ИТОГО!I18</f>
        <v>35</v>
      </c>
      <c r="K622" s="9"/>
      <c r="L622" s="9"/>
      <c r="M622" s="9"/>
      <c r="N622" s="9" t="str">
        <f t="shared" ref="N622:W622" si="66">IF(N613="","",N620/N613*100)</f>
        <v/>
      </c>
      <c r="O622" s="9" t="str">
        <f t="shared" si="66"/>
        <v/>
      </c>
      <c r="P622" s="9" t="str">
        <f t="shared" si="66"/>
        <v/>
      </c>
      <c r="Q622" s="9" t="str">
        <f t="shared" si="66"/>
        <v/>
      </c>
      <c r="R622" s="9" t="str">
        <f t="shared" si="66"/>
        <v/>
      </c>
      <c r="S622" s="9" t="str">
        <f t="shared" si="66"/>
        <v/>
      </c>
      <c r="T622" s="9" t="str">
        <f t="shared" si="66"/>
        <v/>
      </c>
      <c r="U622" s="9" t="str">
        <f t="shared" si="66"/>
        <v/>
      </c>
      <c r="V622" s="9" t="str">
        <f t="shared" si="66"/>
        <v/>
      </c>
      <c r="W622" s="9" t="str">
        <f t="shared" si="66"/>
        <v/>
      </c>
    </row>
    <row r="632" spans="3:23" ht="15" customHeight="1">
      <c r="C632" s="55"/>
      <c r="D632" s="55"/>
      <c r="E632" s="55"/>
      <c r="F632" s="113" t="s">
        <v>105</v>
      </c>
      <c r="G632" s="113"/>
      <c r="H632" s="113"/>
      <c r="I632" s="113"/>
      <c r="J632" s="113"/>
      <c r="K632" s="113"/>
      <c r="L632" s="113"/>
      <c r="M632" s="113"/>
      <c r="N632" s="113"/>
      <c r="O632" s="113"/>
      <c r="P632" s="113"/>
      <c r="Q632" s="113"/>
      <c r="R632" s="113"/>
      <c r="S632" s="113"/>
      <c r="T632" s="55"/>
      <c r="U632" s="55"/>
      <c r="V632" s="55"/>
      <c r="W632" s="55"/>
    </row>
    <row r="633" spans="3:23" ht="15" customHeight="1">
      <c r="C633" s="55"/>
      <c r="D633" s="55"/>
      <c r="E633" s="55"/>
      <c r="F633" s="113"/>
      <c r="G633" s="113"/>
      <c r="H633" s="113"/>
      <c r="I633" s="113"/>
      <c r="J633" s="113"/>
      <c r="K633" s="113"/>
      <c r="L633" s="113"/>
      <c r="M633" s="113"/>
      <c r="N633" s="113"/>
      <c r="O633" s="113"/>
      <c r="P633" s="113"/>
      <c r="Q633" s="113"/>
      <c r="R633" s="113"/>
      <c r="S633" s="113"/>
      <c r="T633" s="55"/>
      <c r="U633" s="55"/>
      <c r="V633" s="55"/>
      <c r="W633" s="55"/>
    </row>
    <row r="634" spans="3:23" ht="15" customHeight="1">
      <c r="C634" s="55"/>
      <c r="D634" s="55"/>
      <c r="E634" s="55"/>
      <c r="F634" s="113"/>
      <c r="G634" s="113"/>
      <c r="H634" s="113"/>
      <c r="I634" s="113"/>
      <c r="J634" s="113"/>
      <c r="K634" s="113"/>
      <c r="L634" s="113"/>
      <c r="M634" s="113"/>
      <c r="N634" s="113"/>
      <c r="O634" s="113"/>
      <c r="P634" s="113"/>
      <c r="Q634" s="113"/>
      <c r="R634" s="113"/>
      <c r="S634" s="113"/>
      <c r="T634" s="55"/>
      <c r="U634" s="55"/>
      <c r="V634" s="55"/>
      <c r="W634" s="55"/>
    </row>
    <row r="635" spans="3:23" ht="15.75" thickBot="1"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</row>
    <row r="636" spans="3:23" ht="21" customHeight="1" thickBot="1">
      <c r="C636" s="103" t="s">
        <v>0</v>
      </c>
      <c r="D636" s="103" t="s">
        <v>1</v>
      </c>
      <c r="E636" s="114" t="s">
        <v>2</v>
      </c>
      <c r="F636" s="115"/>
      <c r="G636" s="118" t="s">
        <v>3</v>
      </c>
      <c r="H636" s="119"/>
      <c r="I636" s="119"/>
      <c r="J636" s="119"/>
      <c r="K636" s="119"/>
      <c r="L636" s="119"/>
      <c r="M636" s="119"/>
      <c r="N636" s="119"/>
      <c r="O636" s="119"/>
      <c r="P636" s="119"/>
      <c r="Q636" s="119"/>
      <c r="R636" s="119"/>
      <c r="S636" s="119"/>
      <c r="T636" s="119"/>
      <c r="U636" s="119"/>
      <c r="V636" s="119"/>
      <c r="W636" s="120"/>
    </row>
    <row r="637" spans="3:23" ht="15.75" customHeight="1" thickBot="1">
      <c r="C637" s="104"/>
      <c r="D637" s="104"/>
      <c r="E637" s="116"/>
      <c r="F637" s="117"/>
      <c r="G637" s="56" t="s">
        <v>4</v>
      </c>
      <c r="H637" s="56" t="s">
        <v>5</v>
      </c>
      <c r="I637" s="56" t="s">
        <v>6</v>
      </c>
      <c r="J637" s="56" t="s">
        <v>7</v>
      </c>
      <c r="K637" s="56" t="s">
        <v>8</v>
      </c>
      <c r="L637" s="56" t="s">
        <v>9</v>
      </c>
      <c r="M637" s="56" t="s">
        <v>10</v>
      </c>
      <c r="N637" s="56" t="s">
        <v>11</v>
      </c>
      <c r="O637" s="56" t="s">
        <v>12</v>
      </c>
      <c r="P637" s="56" t="s">
        <v>13</v>
      </c>
      <c r="Q637" s="56" t="s">
        <v>14</v>
      </c>
      <c r="R637" s="56" t="s">
        <v>15</v>
      </c>
      <c r="S637" s="56" t="s">
        <v>16</v>
      </c>
      <c r="T637" s="56" t="s">
        <v>17</v>
      </c>
      <c r="U637" s="56" t="s">
        <v>18</v>
      </c>
      <c r="V637" s="56" t="s">
        <v>19</v>
      </c>
      <c r="W637" s="56" t="s">
        <v>20</v>
      </c>
    </row>
    <row r="638" spans="3:23" ht="15.75" thickBot="1">
      <c r="C638" s="52">
        <v>1</v>
      </c>
      <c r="D638" s="51">
        <v>2</v>
      </c>
      <c r="E638" s="108">
        <v>3</v>
      </c>
      <c r="F638" s="109"/>
      <c r="G638" s="51">
        <v>4</v>
      </c>
      <c r="H638" s="51">
        <v>5</v>
      </c>
      <c r="I638" s="51">
        <v>6</v>
      </c>
      <c r="J638" s="51">
        <v>7</v>
      </c>
      <c r="K638" s="51">
        <v>8</v>
      </c>
      <c r="L638" s="51">
        <v>9</v>
      </c>
      <c r="M638" s="51">
        <v>10</v>
      </c>
      <c r="N638" s="51">
        <v>11</v>
      </c>
      <c r="O638" s="51">
        <v>12</v>
      </c>
      <c r="P638" s="51">
        <v>13</v>
      </c>
      <c r="Q638" s="51">
        <v>14</v>
      </c>
      <c r="R638" s="51">
        <v>15</v>
      </c>
      <c r="S638" s="51">
        <v>16</v>
      </c>
      <c r="T638" s="51">
        <v>17</v>
      </c>
      <c r="U638" s="51">
        <v>18</v>
      </c>
      <c r="V638" s="51">
        <v>19</v>
      </c>
      <c r="W638" s="51">
        <v>20</v>
      </c>
    </row>
    <row r="639" spans="3:23" ht="16.5" customHeight="1" thickBot="1">
      <c r="C639" s="105" t="s">
        <v>101</v>
      </c>
      <c r="D639" s="121" t="s">
        <v>106</v>
      </c>
      <c r="E639" s="101" t="s">
        <v>21</v>
      </c>
      <c r="F639" s="102"/>
      <c r="G639" s="58">
        <v>40</v>
      </c>
      <c r="H639" s="51">
        <v>0</v>
      </c>
      <c r="I639" s="51">
        <v>0</v>
      </c>
      <c r="J639" s="51">
        <v>40</v>
      </c>
      <c r="K639" s="51">
        <f>SUM('[34]ИТОГО ЗА ЯНВАРЬ'!K1227,'[34]ИТОГО ЗА ФЕВРАЛЬ'!K1227,'[34]ИТОГО ЗА МАРТ'!K1227)</f>
        <v>0</v>
      </c>
      <c r="L639" s="51">
        <f>SUM('[34]ИТОГО ЗА ЯНВАРЬ'!L1227,'[34]ИТОГО ЗА ФЕВРАЛЬ'!L1227,'[34]ИТОГО ЗА МАРТ'!L1227)</f>
        <v>0</v>
      </c>
      <c r="M639" s="51">
        <f>SUM('[34]ИТОГО ЗА ЯНВАРЬ'!M1227,'[34]ИТОГО ЗА ФЕВРАЛЬ'!M1227,'[34]ИТОГО ЗА МАРТ'!M1227)</f>
        <v>0</v>
      </c>
      <c r="N639" s="51">
        <f>SUM('[34]ИТОГО ЗА ЯНВАРЬ'!N1227,'[34]ИТОГО ЗА ФЕВРАЛЬ'!N1227,'[34]ИТОГО ЗА МАРТ'!N1227)</f>
        <v>0</v>
      </c>
      <c r="O639" s="51">
        <f>SUM('[34]ИТОГО ЗА ЯНВАРЬ'!O1227,'[34]ИТОГО ЗА ФЕВРАЛЬ'!O1227,'[34]ИТОГО ЗА МАРТ'!O1227)</f>
        <v>0</v>
      </c>
      <c r="P639" s="51">
        <f>SUM('[34]ИТОГО ЗА ЯНВАРЬ'!P1227,'[34]ИТОГО ЗА ФЕВРАЛЬ'!P1227,'[34]ИТОГО ЗА МАРТ'!P1227)</f>
        <v>0</v>
      </c>
      <c r="Q639" s="51">
        <f>SUM('[34]ИТОГО ЗА ЯНВАРЬ'!Q1227,'[34]ИТОГО ЗА ФЕВРАЛЬ'!Q1227,'[34]ИТОГО ЗА МАРТ'!Q1227)</f>
        <v>0</v>
      </c>
      <c r="R639" s="51">
        <f>SUM('[34]ИТОГО ЗА ЯНВАРЬ'!R1227,'[34]ИТОГО ЗА ФЕВРАЛЬ'!R1227,'[34]ИТОГО ЗА МАРТ'!R1227)</f>
        <v>0</v>
      </c>
      <c r="S639" s="51">
        <f>SUM('[34]ИТОГО ЗА ЯНВАРЬ'!S1227,'[34]ИТОГО ЗА ФЕВРАЛЬ'!S1227,'[34]ИТОГО ЗА МАРТ'!S1227)</f>
        <v>0</v>
      </c>
      <c r="T639" s="51">
        <f>SUM('[34]ИТОГО ЗА ЯНВАРЬ'!T1227,'[34]ИТОГО ЗА ФЕВРАЛЬ'!T1227,'[34]ИТОГО ЗА МАРТ'!T1227)</f>
        <v>0</v>
      </c>
      <c r="U639" s="51">
        <f>SUM('[34]ИТОГО ЗА ЯНВАРЬ'!U1227,'[34]ИТОГО ЗА ФЕВРАЛЬ'!U1227,'[34]ИТОГО ЗА МАРТ'!U1227)</f>
        <v>0</v>
      </c>
      <c r="V639" s="51">
        <f>SUM('[34]ИТОГО ЗА ЯНВАРЬ'!V1227,'[34]ИТОГО ЗА ФЕВРАЛЬ'!V1227,'[34]ИТОГО ЗА МАРТ'!V1227)</f>
        <v>0</v>
      </c>
      <c r="W639" s="51">
        <f>SUM('[34]ИТОГО ЗА ЯНВАРЬ'!W1227,'[34]ИТОГО ЗА ФЕВРАЛЬ'!W1227,'[34]ИТОГО ЗА МАРТ'!W1227)</f>
        <v>0</v>
      </c>
    </row>
    <row r="640" spans="3:23" ht="16.5" thickBot="1">
      <c r="C640" s="106"/>
      <c r="D640" s="99"/>
      <c r="E640" s="108" t="s">
        <v>22</v>
      </c>
      <c r="F640" s="109"/>
      <c r="G640" s="58">
        <v>35</v>
      </c>
      <c r="H640" s="51">
        <v>0</v>
      </c>
      <c r="I640" s="51">
        <v>0</v>
      </c>
      <c r="J640" s="51">
        <v>35</v>
      </c>
      <c r="K640" s="51">
        <f>SUM('[34]ИТОГО ЗА ЯНВАРЬ'!K1228,'[34]ИТОГО ЗА ФЕВРАЛЬ'!K1228,'[34]ИТОГО ЗА МАРТ'!K1228)</f>
        <v>0</v>
      </c>
      <c r="L640" s="51">
        <f>SUM('[34]ИТОГО ЗА ЯНВАРЬ'!L1228,'[34]ИТОГО ЗА ФЕВРАЛЬ'!L1228,'[34]ИТОГО ЗА МАРТ'!L1228)</f>
        <v>0</v>
      </c>
      <c r="M640" s="51">
        <f>SUM('[34]ИТОГО ЗА ЯНВАРЬ'!M1228,'[34]ИТОГО ЗА ФЕВРАЛЬ'!M1228,'[34]ИТОГО ЗА МАРТ'!M1228)</f>
        <v>0</v>
      </c>
      <c r="N640" s="51">
        <f>SUM('[34]ИТОГО ЗА ЯНВАРЬ'!N1228,'[34]ИТОГО ЗА ФЕВРАЛЬ'!N1228,'[34]ИТОГО ЗА МАРТ'!N1228)</f>
        <v>0</v>
      </c>
      <c r="O640" s="51">
        <f>SUM('[34]ИТОГО ЗА ЯНВАРЬ'!O1228,'[34]ИТОГО ЗА ФЕВРАЛЬ'!O1228,'[34]ИТОГО ЗА МАРТ'!O1228)</f>
        <v>0</v>
      </c>
      <c r="P640" s="51">
        <f>SUM('[34]ИТОГО ЗА ЯНВАРЬ'!P1228,'[34]ИТОГО ЗА ФЕВРАЛЬ'!P1228,'[34]ИТОГО ЗА МАРТ'!P1228)</f>
        <v>0</v>
      </c>
      <c r="Q640" s="51">
        <f>SUM('[34]ИТОГО ЗА ЯНВАРЬ'!Q1228,'[34]ИТОГО ЗА ФЕВРАЛЬ'!Q1228,'[34]ИТОГО ЗА МАРТ'!Q1228)</f>
        <v>0</v>
      </c>
      <c r="R640" s="51">
        <f>SUM('[34]ИТОГО ЗА ЯНВАРЬ'!R1228,'[34]ИТОГО ЗА ФЕВРАЛЬ'!R1228,'[34]ИТОГО ЗА МАРТ'!R1228)</f>
        <v>0</v>
      </c>
      <c r="S640" s="51">
        <f>SUM('[34]ИТОГО ЗА ЯНВАРЬ'!S1228,'[34]ИТОГО ЗА ФЕВРАЛЬ'!S1228,'[34]ИТОГО ЗА МАРТ'!S1228)</f>
        <v>0</v>
      </c>
      <c r="T640" s="51">
        <f>SUM('[34]ИТОГО ЗА ЯНВАРЬ'!T1228,'[34]ИТОГО ЗА ФЕВРАЛЬ'!T1228,'[34]ИТОГО ЗА МАРТ'!T1228)</f>
        <v>0</v>
      </c>
      <c r="U640" s="51">
        <f>SUM('[34]ИТОГО ЗА ЯНВАРЬ'!U1228,'[34]ИТОГО ЗА ФЕВРАЛЬ'!U1228,'[34]ИТОГО ЗА МАРТ'!U1228)</f>
        <v>0</v>
      </c>
      <c r="V640" s="51">
        <f>SUM('[34]ИТОГО ЗА ЯНВАРЬ'!V1228,'[34]ИТОГО ЗА ФЕВРАЛЬ'!V1228,'[34]ИТОГО ЗА МАРТ'!V1228)</f>
        <v>0</v>
      </c>
      <c r="W640" s="51">
        <f>SUM('[34]ИТОГО ЗА ЯНВАРЬ'!W1228,'[34]ИТОГО ЗА ФЕВРАЛЬ'!W1228,'[34]ИТОГО ЗА МАРТ'!W1228)</f>
        <v>0</v>
      </c>
    </row>
    <row r="641" spans="3:23" ht="26.25" thickBot="1">
      <c r="C641" s="106"/>
      <c r="D641" s="99"/>
      <c r="E641" s="53" t="s">
        <v>23</v>
      </c>
      <c r="F641" s="53" t="s">
        <v>24</v>
      </c>
      <c r="G641" s="57">
        <v>87.5</v>
      </c>
      <c r="H641" s="57"/>
      <c r="I641" s="57"/>
      <c r="J641" s="57">
        <v>87.5</v>
      </c>
      <c r="K641" s="57">
        <f t="shared" ref="K641:W641" si="67">IF(K639=0,0,K640*100/K639)</f>
        <v>0</v>
      </c>
      <c r="L641" s="57">
        <f t="shared" si="67"/>
        <v>0</v>
      </c>
      <c r="M641" s="57">
        <f t="shared" si="67"/>
        <v>0</v>
      </c>
      <c r="N641" s="57">
        <f t="shared" si="67"/>
        <v>0</v>
      </c>
      <c r="O641" s="57">
        <f t="shared" si="67"/>
        <v>0</v>
      </c>
      <c r="P641" s="57">
        <f t="shared" si="67"/>
        <v>0</v>
      </c>
      <c r="Q641" s="57">
        <f t="shared" si="67"/>
        <v>0</v>
      </c>
      <c r="R641" s="57">
        <f t="shared" si="67"/>
        <v>0</v>
      </c>
      <c r="S641" s="57">
        <f t="shared" si="67"/>
        <v>0</v>
      </c>
      <c r="T641" s="57">
        <f t="shared" si="67"/>
        <v>0</v>
      </c>
      <c r="U641" s="57">
        <f t="shared" si="67"/>
        <v>0</v>
      </c>
      <c r="V641" s="57">
        <f t="shared" si="67"/>
        <v>0</v>
      </c>
      <c r="W641" s="57">
        <f t="shared" si="67"/>
        <v>0</v>
      </c>
    </row>
    <row r="642" spans="3:23" ht="16.5" customHeight="1" thickBot="1">
      <c r="C642" s="106"/>
      <c r="D642" s="99"/>
      <c r="E642" s="101" t="s">
        <v>25</v>
      </c>
      <c r="F642" s="102"/>
      <c r="G642" s="58">
        <v>14</v>
      </c>
      <c r="H642" s="51">
        <v>0</v>
      </c>
      <c r="I642" s="51">
        <v>0</v>
      </c>
      <c r="J642" s="51">
        <v>14</v>
      </c>
      <c r="K642" s="51">
        <f>SUM('[34]ИТОГО ЗА ЯНВАРЬ'!K1230,'[34]ИТОГО ЗА ФЕВРАЛЬ'!K1230,'[34]ИТОГО ЗА МАРТ'!K1230)</f>
        <v>0</v>
      </c>
      <c r="L642" s="51">
        <f>SUM('[34]ИТОГО ЗА ЯНВАРЬ'!L1230,'[34]ИТОГО ЗА ФЕВРАЛЬ'!L1230,'[34]ИТОГО ЗА МАРТ'!L1230)</f>
        <v>0</v>
      </c>
      <c r="M642" s="51">
        <f>SUM('[34]ИТОГО ЗА ЯНВАРЬ'!M1230,'[34]ИТОГО ЗА ФЕВРАЛЬ'!M1230,'[34]ИТОГО ЗА МАРТ'!M1230)</f>
        <v>0</v>
      </c>
      <c r="N642" s="51">
        <f>SUM('[34]ИТОГО ЗА ЯНВАРЬ'!N1230,'[34]ИТОГО ЗА ФЕВРАЛЬ'!N1230,'[34]ИТОГО ЗА МАРТ'!N1230)</f>
        <v>0</v>
      </c>
      <c r="O642" s="51">
        <f>SUM('[34]ИТОГО ЗА ЯНВАРЬ'!O1230,'[34]ИТОГО ЗА ФЕВРАЛЬ'!O1230,'[34]ИТОГО ЗА МАРТ'!O1230)</f>
        <v>0</v>
      </c>
      <c r="P642" s="51">
        <f>SUM('[34]ИТОГО ЗА ЯНВАРЬ'!P1230,'[34]ИТОГО ЗА ФЕВРАЛЬ'!P1230,'[34]ИТОГО ЗА МАРТ'!P1230)</f>
        <v>0</v>
      </c>
      <c r="Q642" s="51">
        <f>SUM('[34]ИТОГО ЗА ЯНВАРЬ'!Q1230,'[34]ИТОГО ЗА ФЕВРАЛЬ'!Q1230,'[34]ИТОГО ЗА МАРТ'!Q1230)</f>
        <v>0</v>
      </c>
      <c r="R642" s="51">
        <f>SUM('[34]ИТОГО ЗА ЯНВАРЬ'!R1230,'[34]ИТОГО ЗА ФЕВРАЛЬ'!R1230,'[34]ИТОГО ЗА МАРТ'!R1230)</f>
        <v>0</v>
      </c>
      <c r="S642" s="51">
        <f>SUM('[34]ИТОГО ЗА ЯНВАРЬ'!S1230,'[34]ИТОГО ЗА ФЕВРАЛЬ'!S1230,'[34]ИТОГО ЗА МАРТ'!S1230)</f>
        <v>0</v>
      </c>
      <c r="T642" s="51">
        <f>SUM('[34]ИТОГО ЗА ЯНВАРЬ'!T1230,'[34]ИТОГО ЗА ФЕВРАЛЬ'!T1230,'[34]ИТОГО ЗА МАРТ'!T1230)</f>
        <v>0</v>
      </c>
      <c r="U642" s="51">
        <f>SUM('[34]ИТОГО ЗА ЯНВАРЬ'!U1230,'[34]ИТОГО ЗА ФЕВРАЛЬ'!U1230,'[34]ИТОГО ЗА МАРТ'!U1230)</f>
        <v>0</v>
      </c>
      <c r="V642" s="51">
        <f>SUM('[34]ИТОГО ЗА ЯНВАРЬ'!V1230,'[34]ИТОГО ЗА ФЕВРАЛЬ'!V1230,'[34]ИТОГО ЗА МАРТ'!V1230)</f>
        <v>0</v>
      </c>
      <c r="W642" s="51">
        <f>SUM('[34]ИТОГО ЗА ЯНВАРЬ'!W1230,'[34]ИТОГО ЗА ФЕВРАЛЬ'!W1230,'[34]ИТОГО ЗА МАРТ'!W1230)</f>
        <v>0</v>
      </c>
    </row>
    <row r="643" spans="3:23" ht="16.5" thickBot="1">
      <c r="C643" s="106"/>
      <c r="D643" s="99"/>
      <c r="E643" s="108" t="s">
        <v>22</v>
      </c>
      <c r="F643" s="109"/>
      <c r="G643" s="58">
        <v>11</v>
      </c>
      <c r="H643" s="51">
        <v>0</v>
      </c>
      <c r="I643" s="51">
        <v>0</v>
      </c>
      <c r="J643" s="51">
        <v>11</v>
      </c>
      <c r="K643" s="51">
        <f>SUM('[34]ИТОГО ЗА ЯНВАРЬ'!K1231,'[34]ИТОГО ЗА ФЕВРАЛЬ'!K1231,'[34]ИТОГО ЗА МАРТ'!K1231)</f>
        <v>0</v>
      </c>
      <c r="L643" s="51">
        <f>SUM('[34]ИТОГО ЗА ЯНВАРЬ'!L1231,'[34]ИТОГО ЗА ФЕВРАЛЬ'!L1231,'[34]ИТОГО ЗА МАРТ'!L1231)</f>
        <v>0</v>
      </c>
      <c r="M643" s="51">
        <f>SUM('[34]ИТОГО ЗА ЯНВАРЬ'!M1231,'[34]ИТОГО ЗА ФЕВРАЛЬ'!M1231,'[34]ИТОГО ЗА МАРТ'!M1231)</f>
        <v>0</v>
      </c>
      <c r="N643" s="51">
        <f>SUM('[34]ИТОГО ЗА ЯНВАРЬ'!N1231,'[34]ИТОГО ЗА ФЕВРАЛЬ'!N1231,'[34]ИТОГО ЗА МАРТ'!N1231)</f>
        <v>0</v>
      </c>
      <c r="O643" s="51">
        <f>SUM('[34]ИТОГО ЗА ЯНВАРЬ'!O1231,'[34]ИТОГО ЗА ФЕВРАЛЬ'!O1231,'[34]ИТОГО ЗА МАРТ'!O1231)</f>
        <v>0</v>
      </c>
      <c r="P643" s="51">
        <f>SUM('[34]ИТОГО ЗА ЯНВАРЬ'!P1231,'[34]ИТОГО ЗА ФЕВРАЛЬ'!P1231,'[34]ИТОГО ЗА МАРТ'!P1231)</f>
        <v>0</v>
      </c>
      <c r="Q643" s="51">
        <f>SUM('[34]ИТОГО ЗА ЯНВАРЬ'!Q1231,'[34]ИТОГО ЗА ФЕВРАЛЬ'!Q1231,'[34]ИТОГО ЗА МАРТ'!Q1231)</f>
        <v>0</v>
      </c>
      <c r="R643" s="51">
        <f>SUM('[34]ИТОГО ЗА ЯНВАРЬ'!R1231,'[34]ИТОГО ЗА ФЕВРАЛЬ'!R1231,'[34]ИТОГО ЗА МАРТ'!R1231)</f>
        <v>0</v>
      </c>
      <c r="S643" s="51">
        <f>SUM('[34]ИТОГО ЗА ЯНВАРЬ'!S1231,'[34]ИТОГО ЗА ФЕВРАЛЬ'!S1231,'[34]ИТОГО ЗА МАРТ'!S1231)</f>
        <v>0</v>
      </c>
      <c r="T643" s="51">
        <f>SUM('[34]ИТОГО ЗА ЯНВАРЬ'!T1231,'[34]ИТОГО ЗА ФЕВРАЛЬ'!T1231,'[34]ИТОГО ЗА МАРТ'!T1231)</f>
        <v>0</v>
      </c>
      <c r="U643" s="51">
        <f>SUM('[34]ИТОГО ЗА ЯНВАРЬ'!U1231,'[34]ИТОГО ЗА ФЕВРАЛЬ'!U1231,'[34]ИТОГО ЗА МАРТ'!U1231)</f>
        <v>0</v>
      </c>
      <c r="V643" s="51">
        <f>SUM('[34]ИТОГО ЗА ЯНВАРЬ'!V1231,'[34]ИТОГО ЗА ФЕВРАЛЬ'!V1231,'[34]ИТОГО ЗА МАРТ'!V1231)</f>
        <v>0</v>
      </c>
      <c r="W643" s="51">
        <f>SUM('[34]ИТОГО ЗА ЯНВАРЬ'!W1231,'[34]ИТОГО ЗА ФЕВРАЛЬ'!W1231,'[34]ИТОГО ЗА МАРТ'!W1231)</f>
        <v>0</v>
      </c>
    </row>
    <row r="644" spans="3:23" ht="26.25" thickBot="1">
      <c r="C644" s="106"/>
      <c r="D644" s="99"/>
      <c r="E644" s="53" t="s">
        <v>23</v>
      </c>
      <c r="F644" s="54" t="s">
        <v>24</v>
      </c>
      <c r="G644" s="57">
        <v>78.569999999999993</v>
      </c>
      <c r="H644" s="57"/>
      <c r="I644" s="57"/>
      <c r="J644" s="57">
        <v>78.569999999999993</v>
      </c>
      <c r="K644" s="57">
        <f t="shared" ref="K644:W644" si="68">IF(K642=0,0,K643*100/K642)</f>
        <v>0</v>
      </c>
      <c r="L644" s="57">
        <f t="shared" si="68"/>
        <v>0</v>
      </c>
      <c r="M644" s="57">
        <f t="shared" si="68"/>
        <v>0</v>
      </c>
      <c r="N644" s="57">
        <f t="shared" si="68"/>
        <v>0</v>
      </c>
      <c r="O644" s="57">
        <f t="shared" si="68"/>
        <v>0</v>
      </c>
      <c r="P644" s="57">
        <f t="shared" si="68"/>
        <v>0</v>
      </c>
      <c r="Q644" s="57">
        <f t="shared" si="68"/>
        <v>0</v>
      </c>
      <c r="R644" s="57">
        <f t="shared" si="68"/>
        <v>0</v>
      </c>
      <c r="S644" s="57">
        <f t="shared" si="68"/>
        <v>0</v>
      </c>
      <c r="T644" s="57">
        <f t="shared" si="68"/>
        <v>0</v>
      </c>
      <c r="U644" s="57">
        <f t="shared" si="68"/>
        <v>0</v>
      </c>
      <c r="V644" s="57">
        <f t="shared" si="68"/>
        <v>0</v>
      </c>
      <c r="W644" s="57">
        <f t="shared" si="68"/>
        <v>0</v>
      </c>
    </row>
    <row r="645" spans="3:23" ht="16.5" customHeight="1" thickBot="1">
      <c r="C645" s="106"/>
      <c r="D645" s="99"/>
      <c r="E645" s="101" t="s">
        <v>26</v>
      </c>
      <c r="F645" s="102"/>
      <c r="G645" s="58">
        <v>32</v>
      </c>
      <c r="H645" s="51">
        <v>0</v>
      </c>
      <c r="I645" s="51">
        <v>0</v>
      </c>
      <c r="J645" s="51">
        <v>32</v>
      </c>
      <c r="K645" s="51">
        <f>SUM('[34]ИТОГО ЗА ЯНВАРЬ'!K1233,'[34]ИТОГО ЗА ФЕВРАЛЬ'!K1233,'[34]ИТОГО ЗА МАРТ'!K1233)</f>
        <v>0</v>
      </c>
      <c r="L645" s="51">
        <f>SUM('[34]ИТОГО ЗА ЯНВАРЬ'!L1233,'[34]ИТОГО ЗА ФЕВРАЛЬ'!L1233,'[34]ИТОГО ЗА МАРТ'!L1233)</f>
        <v>0</v>
      </c>
      <c r="M645" s="51">
        <f>SUM('[34]ИТОГО ЗА ЯНВАРЬ'!M1233,'[34]ИТОГО ЗА ФЕВРАЛЬ'!M1233,'[34]ИТОГО ЗА МАРТ'!M1233)</f>
        <v>0</v>
      </c>
      <c r="N645" s="51">
        <f>SUM('[34]ИТОГО ЗА ЯНВАРЬ'!N1233,'[34]ИТОГО ЗА ФЕВРАЛЬ'!N1233,'[34]ИТОГО ЗА МАРТ'!N1233)</f>
        <v>0</v>
      </c>
      <c r="O645" s="51">
        <f>SUM('[34]ИТОГО ЗА ЯНВАРЬ'!O1233,'[34]ИТОГО ЗА ФЕВРАЛЬ'!O1233,'[34]ИТОГО ЗА МАРТ'!O1233)</f>
        <v>0</v>
      </c>
      <c r="P645" s="51">
        <f>SUM('[34]ИТОГО ЗА ЯНВАРЬ'!P1233,'[34]ИТОГО ЗА ФЕВРАЛЬ'!P1233,'[34]ИТОГО ЗА МАРТ'!P1233)</f>
        <v>0</v>
      </c>
      <c r="Q645" s="51">
        <f>SUM('[34]ИТОГО ЗА ЯНВАРЬ'!Q1233,'[34]ИТОГО ЗА ФЕВРАЛЬ'!Q1233,'[34]ИТОГО ЗА МАРТ'!Q1233)</f>
        <v>0</v>
      </c>
      <c r="R645" s="51">
        <f>SUM('[34]ИТОГО ЗА ЯНВАРЬ'!R1233,'[34]ИТОГО ЗА ФЕВРАЛЬ'!R1233,'[34]ИТОГО ЗА МАРТ'!R1233)</f>
        <v>0</v>
      </c>
      <c r="S645" s="51">
        <f>SUM('[34]ИТОГО ЗА ЯНВАРЬ'!S1233,'[34]ИТОГО ЗА ФЕВРАЛЬ'!S1233,'[34]ИТОГО ЗА МАРТ'!S1233)</f>
        <v>0</v>
      </c>
      <c r="T645" s="51">
        <f>SUM('[34]ИТОГО ЗА ЯНВАРЬ'!T1233,'[34]ИТОГО ЗА ФЕВРАЛЬ'!T1233,'[34]ИТОГО ЗА МАРТ'!T1233)</f>
        <v>0</v>
      </c>
      <c r="U645" s="51">
        <f>SUM('[34]ИТОГО ЗА ЯНВАРЬ'!U1233,'[34]ИТОГО ЗА ФЕВРАЛЬ'!U1233,'[34]ИТОГО ЗА МАРТ'!U1233)</f>
        <v>0</v>
      </c>
      <c r="V645" s="51">
        <f>SUM('[34]ИТОГО ЗА ЯНВАРЬ'!V1233,'[34]ИТОГО ЗА ФЕВРАЛЬ'!V1233,'[34]ИТОГО ЗА МАРТ'!V1233)</f>
        <v>0</v>
      </c>
      <c r="W645" s="51">
        <f>SUM('[34]ИТОГО ЗА ЯНВАРЬ'!W1233,'[34]ИТОГО ЗА ФЕВРАЛЬ'!W1233,'[34]ИТОГО ЗА МАРТ'!W1233)</f>
        <v>0</v>
      </c>
    </row>
    <row r="646" spans="3:23" ht="16.5" thickBot="1">
      <c r="C646" s="106"/>
      <c r="D646" s="99"/>
      <c r="E646" s="108" t="s">
        <v>22</v>
      </c>
      <c r="F646" s="109"/>
      <c r="G646" s="58">
        <v>18</v>
      </c>
      <c r="H646" s="51">
        <v>0</v>
      </c>
      <c r="I646" s="51">
        <v>0</v>
      </c>
      <c r="J646" s="51">
        <v>18</v>
      </c>
      <c r="K646" s="51">
        <f>SUM('[34]ИТОГО ЗА ЯНВАРЬ'!K1234,'[34]ИТОГО ЗА ФЕВРАЛЬ'!K1234,'[34]ИТОГО ЗА МАРТ'!K1234)</f>
        <v>0</v>
      </c>
      <c r="L646" s="51">
        <f>SUM('[34]ИТОГО ЗА ЯНВАРЬ'!L1234,'[34]ИТОГО ЗА ФЕВРАЛЬ'!L1234,'[34]ИТОГО ЗА МАРТ'!L1234)</f>
        <v>0</v>
      </c>
      <c r="M646" s="51">
        <f>SUM('[34]ИТОГО ЗА ЯНВАРЬ'!M1234,'[34]ИТОГО ЗА ФЕВРАЛЬ'!M1234,'[34]ИТОГО ЗА МАРТ'!M1234)</f>
        <v>0</v>
      </c>
      <c r="N646" s="51">
        <f>SUM('[34]ИТОГО ЗА ЯНВАРЬ'!N1234,'[34]ИТОГО ЗА ФЕВРАЛЬ'!N1234,'[34]ИТОГО ЗА МАРТ'!N1234)</f>
        <v>0</v>
      </c>
      <c r="O646" s="51">
        <f>SUM('[34]ИТОГО ЗА ЯНВАРЬ'!O1234,'[34]ИТОГО ЗА ФЕВРАЛЬ'!O1234,'[34]ИТОГО ЗА МАРТ'!O1234)</f>
        <v>0</v>
      </c>
      <c r="P646" s="51">
        <f>SUM('[34]ИТОГО ЗА ЯНВАРЬ'!P1234,'[34]ИТОГО ЗА ФЕВРАЛЬ'!P1234,'[34]ИТОГО ЗА МАРТ'!P1234)</f>
        <v>0</v>
      </c>
      <c r="Q646" s="51">
        <f>SUM('[34]ИТОГО ЗА ЯНВАРЬ'!Q1234,'[34]ИТОГО ЗА ФЕВРАЛЬ'!Q1234,'[34]ИТОГО ЗА МАРТ'!Q1234)</f>
        <v>0</v>
      </c>
      <c r="R646" s="51">
        <f>SUM('[34]ИТОГО ЗА ЯНВАРЬ'!R1234,'[34]ИТОГО ЗА ФЕВРАЛЬ'!R1234,'[34]ИТОГО ЗА МАРТ'!R1234)</f>
        <v>0</v>
      </c>
      <c r="S646" s="51">
        <f>SUM('[34]ИТОГО ЗА ЯНВАРЬ'!S1234,'[34]ИТОГО ЗА ФЕВРАЛЬ'!S1234,'[34]ИТОГО ЗА МАРТ'!S1234)</f>
        <v>0</v>
      </c>
      <c r="T646" s="51">
        <f>SUM('[34]ИТОГО ЗА ЯНВАРЬ'!T1234,'[34]ИТОГО ЗА ФЕВРАЛЬ'!T1234,'[34]ИТОГО ЗА МАРТ'!T1234)</f>
        <v>0</v>
      </c>
      <c r="U646" s="51">
        <f>SUM('[34]ИТОГО ЗА ЯНВАРЬ'!U1234,'[34]ИТОГО ЗА ФЕВРАЛЬ'!U1234,'[34]ИТОГО ЗА МАРТ'!U1234)</f>
        <v>0</v>
      </c>
      <c r="V646" s="51">
        <f>SUM('[34]ИТОГО ЗА ЯНВАРЬ'!V1234,'[34]ИТОГО ЗА ФЕВРАЛЬ'!V1234,'[34]ИТОГО ЗА МАРТ'!V1234)</f>
        <v>0</v>
      </c>
      <c r="W646" s="51">
        <f>SUM('[34]ИТОГО ЗА ЯНВАРЬ'!W1234,'[34]ИТОГО ЗА ФЕВРАЛЬ'!W1234,'[34]ИТОГО ЗА МАРТ'!W1234)</f>
        <v>0</v>
      </c>
    </row>
    <row r="647" spans="3:23" ht="26.25" thickBot="1">
      <c r="C647" s="107"/>
      <c r="D647" s="100"/>
      <c r="E647" s="53" t="s">
        <v>23</v>
      </c>
      <c r="F647" s="54" t="s">
        <v>24</v>
      </c>
      <c r="G647" s="57">
        <v>56.25</v>
      </c>
      <c r="H647" s="57"/>
      <c r="I647" s="57"/>
      <c r="J647" s="57">
        <v>56.25</v>
      </c>
      <c r="K647" s="57">
        <f t="shared" ref="K647:W647" si="69">IF(K645=0,0,K646*100/K645)</f>
        <v>0</v>
      </c>
      <c r="L647" s="57">
        <f t="shared" si="69"/>
        <v>0</v>
      </c>
      <c r="M647" s="57">
        <f t="shared" si="69"/>
        <v>0</v>
      </c>
      <c r="N647" s="57">
        <f t="shared" si="69"/>
        <v>0</v>
      </c>
      <c r="O647" s="57">
        <f t="shared" si="69"/>
        <v>0</v>
      </c>
      <c r="P647" s="57">
        <f t="shared" si="69"/>
        <v>0</v>
      </c>
      <c r="Q647" s="57">
        <f t="shared" si="69"/>
        <v>0</v>
      </c>
      <c r="R647" s="57">
        <f t="shared" si="69"/>
        <v>0</v>
      </c>
      <c r="S647" s="57">
        <f t="shared" si="69"/>
        <v>0</v>
      </c>
      <c r="T647" s="57">
        <f t="shared" si="69"/>
        <v>0</v>
      </c>
      <c r="U647" s="57">
        <f t="shared" si="69"/>
        <v>0</v>
      </c>
      <c r="V647" s="57">
        <f t="shared" si="69"/>
        <v>0</v>
      </c>
      <c r="W647" s="57">
        <f t="shared" si="69"/>
        <v>0</v>
      </c>
    </row>
    <row r="648" spans="3:23" ht="16.5" thickBot="1">
      <c r="C648" s="52"/>
      <c r="D648" s="51"/>
      <c r="E648" s="101"/>
      <c r="F648" s="102"/>
      <c r="G648" s="59">
        <v>45</v>
      </c>
      <c r="H648" s="59"/>
      <c r="I648" s="59"/>
      <c r="J648" s="59">
        <v>45</v>
      </c>
      <c r="K648" s="59">
        <f t="shared" ref="K648:W648" si="70">IF(K639=0,0,K646/K639*100)</f>
        <v>0</v>
      </c>
      <c r="L648" s="59">
        <f t="shared" si="70"/>
        <v>0</v>
      </c>
      <c r="M648" s="59">
        <f t="shared" si="70"/>
        <v>0</v>
      </c>
      <c r="N648" s="59">
        <f t="shared" si="70"/>
        <v>0</v>
      </c>
      <c r="O648" s="59">
        <f t="shared" si="70"/>
        <v>0</v>
      </c>
      <c r="P648" s="59">
        <f t="shared" si="70"/>
        <v>0</v>
      </c>
      <c r="Q648" s="59">
        <f t="shared" si="70"/>
        <v>0</v>
      </c>
      <c r="R648" s="59">
        <f t="shared" si="70"/>
        <v>0</v>
      </c>
      <c r="S648" s="59">
        <f t="shared" si="70"/>
        <v>0</v>
      </c>
      <c r="T648" s="59">
        <f t="shared" si="70"/>
        <v>0</v>
      </c>
      <c r="U648" s="59">
        <f t="shared" si="70"/>
        <v>0</v>
      </c>
      <c r="V648" s="59">
        <f t="shared" si="70"/>
        <v>0</v>
      </c>
      <c r="W648" s="59">
        <f t="shared" si="70"/>
        <v>0</v>
      </c>
    </row>
    <row r="654" spans="3:23">
      <c r="C654" s="10"/>
      <c r="D654" s="10"/>
      <c r="E654" s="10"/>
      <c r="F654" s="77" t="s">
        <v>127</v>
      </c>
      <c r="G654" s="77"/>
      <c r="H654" s="77"/>
      <c r="I654" s="77"/>
      <c r="J654" s="77"/>
      <c r="K654" s="77"/>
      <c r="L654" s="77"/>
      <c r="M654" s="77"/>
      <c r="N654" s="77"/>
      <c r="O654" s="77"/>
      <c r="P654" s="77"/>
      <c r="Q654" s="77"/>
      <c r="R654" s="77"/>
      <c r="S654" s="77"/>
      <c r="T654" s="10"/>
      <c r="U654" s="10"/>
      <c r="V654" s="10"/>
      <c r="W654" s="10"/>
    </row>
    <row r="655" spans="3:23">
      <c r="C655" s="10"/>
      <c r="D655" s="10"/>
      <c r="E655" s="10"/>
      <c r="F655" s="77"/>
      <c r="G655" s="77"/>
      <c r="H655" s="77"/>
      <c r="I655" s="77"/>
      <c r="J655" s="77"/>
      <c r="K655" s="77"/>
      <c r="L655" s="77"/>
      <c r="M655" s="77"/>
      <c r="N655" s="77"/>
      <c r="O655" s="77"/>
      <c r="P655" s="77"/>
      <c r="Q655" s="77"/>
      <c r="R655" s="77"/>
      <c r="S655" s="77"/>
      <c r="T655" s="10"/>
      <c r="U655" s="10"/>
      <c r="V655" s="10"/>
      <c r="W655" s="10"/>
    </row>
    <row r="656" spans="3:23">
      <c r="C656" s="10"/>
      <c r="D656" s="10"/>
      <c r="E656" s="10"/>
      <c r="F656" s="77"/>
      <c r="G656" s="77"/>
      <c r="H656" s="77"/>
      <c r="I656" s="77"/>
      <c r="J656" s="77"/>
      <c r="K656" s="77"/>
      <c r="L656" s="77"/>
      <c r="M656" s="77"/>
      <c r="N656" s="77"/>
      <c r="O656" s="77"/>
      <c r="P656" s="77"/>
      <c r="Q656" s="77"/>
      <c r="R656" s="77"/>
      <c r="S656" s="77"/>
      <c r="T656" s="10"/>
      <c r="U656" s="10"/>
      <c r="V656" s="10"/>
      <c r="W656" s="10"/>
    </row>
    <row r="657" spans="3:23" ht="15.75" thickBot="1"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</row>
    <row r="658" spans="3:23" ht="21" thickBot="1">
      <c r="C658" s="78" t="s">
        <v>0</v>
      </c>
      <c r="D658" s="78" t="s">
        <v>1</v>
      </c>
      <c r="E658" s="80" t="s">
        <v>2</v>
      </c>
      <c r="F658" s="81"/>
      <c r="G658" s="84" t="s">
        <v>3</v>
      </c>
      <c r="H658" s="85"/>
      <c r="I658" s="85"/>
      <c r="J658" s="85"/>
      <c r="K658" s="85"/>
      <c r="L658" s="85"/>
      <c r="M658" s="85"/>
      <c r="N658" s="85"/>
      <c r="O658" s="85"/>
      <c r="P658" s="85"/>
      <c r="Q658" s="85"/>
      <c r="R658" s="85"/>
      <c r="S658" s="85"/>
      <c r="T658" s="85"/>
      <c r="U658" s="85"/>
      <c r="V658" s="85"/>
      <c r="W658" s="86"/>
    </row>
    <row r="659" spans="3:23" ht="15.75" thickBot="1">
      <c r="C659" s="79"/>
      <c r="D659" s="79"/>
      <c r="E659" s="82"/>
      <c r="F659" s="83"/>
      <c r="G659" s="11" t="s">
        <v>4</v>
      </c>
      <c r="H659" s="11" t="s">
        <v>5</v>
      </c>
      <c r="I659" s="11" t="s">
        <v>6</v>
      </c>
      <c r="J659" s="11" t="s">
        <v>7</v>
      </c>
      <c r="K659" s="11" t="s">
        <v>8</v>
      </c>
      <c r="L659" s="11" t="s">
        <v>9</v>
      </c>
      <c r="M659" s="11" t="s">
        <v>10</v>
      </c>
      <c r="N659" s="11" t="s">
        <v>11</v>
      </c>
      <c r="O659" s="11" t="s">
        <v>12</v>
      </c>
      <c r="P659" s="11" t="s">
        <v>13</v>
      </c>
      <c r="Q659" s="11" t="s">
        <v>14</v>
      </c>
      <c r="R659" s="11" t="s">
        <v>15</v>
      </c>
      <c r="S659" s="11" t="s">
        <v>16</v>
      </c>
      <c r="T659" s="11" t="s">
        <v>17</v>
      </c>
      <c r="U659" s="11" t="s">
        <v>18</v>
      </c>
      <c r="V659" s="11" t="s">
        <v>19</v>
      </c>
      <c r="W659" s="11" t="s">
        <v>20</v>
      </c>
    </row>
    <row r="660" spans="3:23" ht="15.75" thickBot="1">
      <c r="C660" s="64">
        <v>1</v>
      </c>
      <c r="D660" s="13">
        <v>2</v>
      </c>
      <c r="E660" s="87">
        <v>3</v>
      </c>
      <c r="F660" s="88"/>
      <c r="G660" s="13">
        <v>4</v>
      </c>
      <c r="H660" s="13">
        <v>5</v>
      </c>
      <c r="I660" s="13">
        <v>6</v>
      </c>
      <c r="J660" s="13">
        <v>7</v>
      </c>
      <c r="K660" s="13">
        <v>8</v>
      </c>
      <c r="L660" s="13">
        <v>9</v>
      </c>
      <c r="M660" s="13">
        <v>10</v>
      </c>
      <c r="N660" s="13">
        <v>11</v>
      </c>
      <c r="O660" s="13">
        <v>12</v>
      </c>
      <c r="P660" s="13">
        <v>13</v>
      </c>
      <c r="Q660" s="13">
        <v>14</v>
      </c>
      <c r="R660" s="13">
        <v>15</v>
      </c>
      <c r="S660" s="13">
        <v>16</v>
      </c>
      <c r="T660" s="13">
        <v>17</v>
      </c>
      <c r="U660" s="13">
        <v>18</v>
      </c>
      <c r="V660" s="13">
        <v>19</v>
      </c>
      <c r="W660" s="13">
        <v>20</v>
      </c>
    </row>
    <row r="661" spans="3:23" ht="16.5" thickBot="1">
      <c r="C661" s="95" t="s">
        <v>128</v>
      </c>
      <c r="D661" s="92" t="s">
        <v>129</v>
      </c>
      <c r="E661" s="75" t="s">
        <v>21</v>
      </c>
      <c r="F661" s="76"/>
      <c r="G661" s="14">
        <f>SUM(H661:W661)</f>
        <v>324</v>
      </c>
      <c r="H661" s="19">
        <v>28</v>
      </c>
      <c r="I661" s="13"/>
      <c r="J661" s="13">
        <v>238</v>
      </c>
      <c r="K661" s="13"/>
      <c r="L661" s="19">
        <v>44</v>
      </c>
      <c r="M661" s="13"/>
      <c r="N661" s="13">
        <v>6</v>
      </c>
      <c r="O661" s="13"/>
      <c r="P661" s="13"/>
      <c r="Q661" s="13">
        <v>8</v>
      </c>
      <c r="R661" s="13"/>
      <c r="S661" s="13"/>
      <c r="T661" s="13"/>
      <c r="U661" s="13"/>
      <c r="V661" s="13"/>
      <c r="W661" s="13"/>
    </row>
    <row r="662" spans="3:23" ht="16.5" thickBot="1">
      <c r="C662" s="96"/>
      <c r="D662" s="93"/>
      <c r="E662" s="87" t="s">
        <v>22</v>
      </c>
      <c r="F662" s="88"/>
      <c r="G662" s="14">
        <f>SUM(H662:W662)</f>
        <v>227</v>
      </c>
      <c r="H662" s="19">
        <v>23</v>
      </c>
      <c r="I662" s="13"/>
      <c r="J662" s="13">
        <v>161</v>
      </c>
      <c r="K662" s="13"/>
      <c r="L662" s="19">
        <v>32</v>
      </c>
      <c r="M662" s="13"/>
      <c r="N662" s="13">
        <v>6</v>
      </c>
      <c r="O662" s="13"/>
      <c r="P662" s="13"/>
      <c r="Q662" s="13">
        <v>5</v>
      </c>
      <c r="R662" s="13"/>
      <c r="S662" s="13"/>
      <c r="T662" s="13"/>
      <c r="U662" s="13"/>
      <c r="V662" s="13"/>
      <c r="W662" s="13"/>
    </row>
    <row r="663" spans="3:23" ht="26.25" thickBot="1">
      <c r="C663" s="96"/>
      <c r="D663" s="93"/>
      <c r="E663" s="15" t="s">
        <v>23</v>
      </c>
      <c r="F663" s="15" t="s">
        <v>24</v>
      </c>
      <c r="G663" s="16">
        <f>SUM((G662*100)/G661)</f>
        <v>70.061728395061735</v>
      </c>
      <c r="H663" s="16">
        <f>SUM((H662*100)/H661)</f>
        <v>82.142857142857139</v>
      </c>
      <c r="I663" s="16" t="s">
        <v>108</v>
      </c>
      <c r="J663" s="16">
        <f>SUM((J662*100)/J661)</f>
        <v>67.647058823529406</v>
      </c>
      <c r="K663" s="16" t="s">
        <v>108</v>
      </c>
      <c r="L663" s="16">
        <f>SUM((L662*100)/L661)</f>
        <v>72.727272727272734</v>
      </c>
      <c r="M663" s="16" t="s">
        <v>108</v>
      </c>
      <c r="N663" s="16">
        <f>SUM((N662*100)/N661)</f>
        <v>100</v>
      </c>
      <c r="O663" s="16" t="s">
        <v>108</v>
      </c>
      <c r="P663" s="16" t="s">
        <v>108</v>
      </c>
      <c r="Q663" s="16">
        <f>SUM((Q662*100)/Q661)</f>
        <v>62.5</v>
      </c>
      <c r="R663" s="16" t="s">
        <v>108</v>
      </c>
      <c r="S663" s="16" t="s">
        <v>108</v>
      </c>
      <c r="T663" s="16" t="s">
        <v>108</v>
      </c>
      <c r="U663" s="16" t="s">
        <v>108</v>
      </c>
      <c r="V663" s="16" t="s">
        <v>108</v>
      </c>
      <c r="W663" s="16" t="s">
        <v>108</v>
      </c>
    </row>
    <row r="664" spans="3:23" ht="16.5" thickBot="1">
      <c r="C664" s="96"/>
      <c r="D664" s="93"/>
      <c r="E664" s="75" t="s">
        <v>25</v>
      </c>
      <c r="F664" s="76"/>
      <c r="G664" s="14">
        <f>SUM(H664:W664)</f>
        <v>23</v>
      </c>
      <c r="H664" s="13">
        <v>23</v>
      </c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</row>
    <row r="665" spans="3:23" ht="16.5" thickBot="1">
      <c r="C665" s="96"/>
      <c r="D665" s="93"/>
      <c r="E665" s="87" t="s">
        <v>22</v>
      </c>
      <c r="F665" s="88"/>
      <c r="G665" s="14">
        <f>SUM(H665:W665)</f>
        <v>23</v>
      </c>
      <c r="H665" s="13">
        <v>23</v>
      </c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</row>
    <row r="666" spans="3:23" ht="26.25" thickBot="1">
      <c r="C666" s="96"/>
      <c r="D666" s="93"/>
      <c r="E666" s="15" t="s">
        <v>23</v>
      </c>
      <c r="F666" s="61" t="s">
        <v>24</v>
      </c>
      <c r="G666" s="16">
        <f>SUM((G665*100)/G664)</f>
        <v>100</v>
      </c>
      <c r="H666" s="16">
        <f>SUM((H665*100)/H664)</f>
        <v>100</v>
      </c>
      <c r="I666" s="16" t="s">
        <v>108</v>
      </c>
      <c r="J666" s="16" t="s">
        <v>108</v>
      </c>
      <c r="K666" s="16" t="s">
        <v>108</v>
      </c>
      <c r="L666" s="16" t="s">
        <v>108</v>
      </c>
      <c r="M666" s="16" t="s">
        <v>108</v>
      </c>
      <c r="N666" s="16" t="s">
        <v>108</v>
      </c>
      <c r="O666" s="16" t="s">
        <v>108</v>
      </c>
      <c r="P666" s="16" t="s">
        <v>108</v>
      </c>
      <c r="Q666" s="16" t="s">
        <v>108</v>
      </c>
      <c r="R666" s="16" t="s">
        <v>108</v>
      </c>
      <c r="S666" s="16" t="s">
        <v>108</v>
      </c>
      <c r="T666" s="16" t="s">
        <v>108</v>
      </c>
      <c r="U666" s="16" t="s">
        <v>108</v>
      </c>
      <c r="V666" s="16" t="s">
        <v>108</v>
      </c>
      <c r="W666" s="16" t="s">
        <v>108</v>
      </c>
    </row>
    <row r="667" spans="3:23" ht="16.5" thickBot="1">
      <c r="C667" s="96"/>
      <c r="D667" s="93"/>
      <c r="E667" s="75" t="s">
        <v>26</v>
      </c>
      <c r="F667" s="76"/>
      <c r="G667" s="14">
        <f>SUM(H667:W667)</f>
        <v>204</v>
      </c>
      <c r="H667" s="13"/>
      <c r="I667" s="13"/>
      <c r="J667" s="13">
        <v>161</v>
      </c>
      <c r="K667" s="13"/>
      <c r="L667" s="13">
        <v>32</v>
      </c>
      <c r="M667" s="13"/>
      <c r="N667" s="13">
        <v>6</v>
      </c>
      <c r="O667" s="13"/>
      <c r="P667" s="13"/>
      <c r="Q667" s="13">
        <v>5</v>
      </c>
      <c r="R667" s="13"/>
      <c r="S667" s="13"/>
      <c r="T667" s="13"/>
      <c r="U667" s="13"/>
      <c r="V667" s="13"/>
      <c r="W667" s="13"/>
    </row>
    <row r="668" spans="3:23" ht="16.5" thickBot="1">
      <c r="C668" s="96"/>
      <c r="D668" s="93"/>
      <c r="E668" s="87" t="s">
        <v>22</v>
      </c>
      <c r="F668" s="88"/>
      <c r="G668" s="14">
        <f>SUM(H668:W668)</f>
        <v>142</v>
      </c>
      <c r="H668" s="13"/>
      <c r="I668" s="13"/>
      <c r="J668" s="13">
        <v>104</v>
      </c>
      <c r="K668" s="13"/>
      <c r="L668" s="13">
        <v>29</v>
      </c>
      <c r="M668" s="13"/>
      <c r="N668" s="13">
        <v>6</v>
      </c>
      <c r="O668" s="13"/>
      <c r="P668" s="13"/>
      <c r="Q668" s="13">
        <v>3</v>
      </c>
      <c r="R668" s="13"/>
      <c r="S668" s="13"/>
      <c r="T668" s="13"/>
      <c r="U668" s="13"/>
      <c r="V668" s="13"/>
      <c r="W668" s="13"/>
    </row>
    <row r="669" spans="3:23" ht="26.25" thickBot="1">
      <c r="C669" s="97"/>
      <c r="D669" s="94"/>
      <c r="E669" s="15" t="s">
        <v>23</v>
      </c>
      <c r="F669" s="61" t="s">
        <v>24</v>
      </c>
      <c r="G669" s="16">
        <f>SUM((G668*100)/G667)</f>
        <v>69.607843137254903</v>
      </c>
      <c r="H669" s="16" t="s">
        <v>108</v>
      </c>
      <c r="I669" s="16" t="s">
        <v>108</v>
      </c>
      <c r="J669" s="16">
        <f>SUM((J668*100)/J667)</f>
        <v>64.596273291925471</v>
      </c>
      <c r="K669" s="16" t="s">
        <v>108</v>
      </c>
      <c r="L669" s="16">
        <f>SUM((L668*100)/L667)</f>
        <v>90.625</v>
      </c>
      <c r="M669" s="16" t="s">
        <v>108</v>
      </c>
      <c r="N669" s="16">
        <f>SUM((N668*100)/N667)</f>
        <v>100</v>
      </c>
      <c r="O669" s="16" t="s">
        <v>108</v>
      </c>
      <c r="P669" s="16" t="s">
        <v>108</v>
      </c>
      <c r="Q669" s="16">
        <f>SUM((Q668*100)/Q667)</f>
        <v>60</v>
      </c>
      <c r="R669" s="16" t="s">
        <v>108</v>
      </c>
      <c r="S669" s="16" t="s">
        <v>108</v>
      </c>
      <c r="T669" s="16" t="s">
        <v>108</v>
      </c>
      <c r="U669" s="16" t="s">
        <v>108</v>
      </c>
      <c r="V669" s="16" t="s">
        <v>108</v>
      </c>
      <c r="W669" s="16" t="s">
        <v>108</v>
      </c>
    </row>
    <row r="670" spans="3:23" ht="16.5" thickBot="1">
      <c r="C670" s="64"/>
      <c r="D670" s="13"/>
      <c r="E670" s="75"/>
      <c r="F670" s="76"/>
      <c r="G670" s="18">
        <v>43.8</v>
      </c>
      <c r="H670" s="18"/>
      <c r="I670" s="18"/>
      <c r="J670" s="18"/>
      <c r="K670" s="18"/>
      <c r="L670" s="18"/>
      <c r="M670" s="18"/>
      <c r="N670" s="18">
        <f t="shared" ref="N670:W670" si="71">IF(N661="","",N668/N661*100)</f>
        <v>100</v>
      </c>
      <c r="O670" s="18" t="str">
        <f t="shared" si="71"/>
        <v/>
      </c>
      <c r="P670" s="18" t="str">
        <f t="shared" si="71"/>
        <v/>
      </c>
      <c r="Q670" s="18">
        <f t="shared" si="71"/>
        <v>37.5</v>
      </c>
      <c r="R670" s="18" t="str">
        <f t="shared" si="71"/>
        <v/>
      </c>
      <c r="S670" s="18" t="str">
        <f t="shared" si="71"/>
        <v/>
      </c>
      <c r="T670" s="18" t="str">
        <f t="shared" si="71"/>
        <v/>
      </c>
      <c r="U670" s="18" t="str">
        <f t="shared" si="71"/>
        <v/>
      </c>
      <c r="V670" s="18" t="str">
        <f t="shared" si="71"/>
        <v/>
      </c>
      <c r="W670" s="18" t="str">
        <f t="shared" si="71"/>
        <v/>
      </c>
    </row>
    <row r="671" spans="3:23"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</row>
    <row r="672" spans="3:23"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</row>
    <row r="673" spans="3:23">
      <c r="C673" s="10"/>
      <c r="D673" s="10"/>
      <c r="E673" s="10"/>
      <c r="F673" s="77" t="s">
        <v>27</v>
      </c>
      <c r="G673" s="77"/>
      <c r="H673" s="77"/>
      <c r="I673" s="77"/>
      <c r="J673" s="77"/>
      <c r="K673" s="77"/>
      <c r="L673" s="77"/>
      <c r="M673" s="77"/>
      <c r="N673" s="77"/>
      <c r="O673" s="77"/>
      <c r="P673" s="77"/>
      <c r="Q673" s="77"/>
      <c r="R673" s="77"/>
      <c r="S673" s="77"/>
      <c r="T673" s="10"/>
      <c r="U673" s="10"/>
      <c r="V673" s="10"/>
      <c r="W673" s="10"/>
    </row>
    <row r="674" spans="3:23">
      <c r="C674" s="10"/>
      <c r="D674" s="10"/>
      <c r="E674" s="10"/>
      <c r="F674" s="77"/>
      <c r="G674" s="77"/>
      <c r="H674" s="77"/>
      <c r="I674" s="77"/>
      <c r="J674" s="77"/>
      <c r="K674" s="77"/>
      <c r="L674" s="77"/>
      <c r="M674" s="77"/>
      <c r="N674" s="77"/>
      <c r="O674" s="77"/>
      <c r="P674" s="77"/>
      <c r="Q674" s="77"/>
      <c r="R674" s="77"/>
      <c r="S674" s="77"/>
      <c r="T674" s="10"/>
      <c r="U674" s="10"/>
      <c r="V674" s="10"/>
      <c r="W674" s="10"/>
    </row>
    <row r="675" spans="3:23">
      <c r="C675" s="10"/>
      <c r="D675" s="10"/>
      <c r="E675" s="10"/>
      <c r="F675" s="77"/>
      <c r="G675" s="77"/>
      <c r="H675" s="77"/>
      <c r="I675" s="77"/>
      <c r="J675" s="77"/>
      <c r="K675" s="77"/>
      <c r="L675" s="77"/>
      <c r="M675" s="77"/>
      <c r="N675" s="77"/>
      <c r="O675" s="77"/>
      <c r="P675" s="77"/>
      <c r="Q675" s="77"/>
      <c r="R675" s="77"/>
      <c r="S675" s="77"/>
      <c r="T675" s="10"/>
      <c r="U675" s="10"/>
      <c r="V675" s="10"/>
      <c r="W675" s="10"/>
    </row>
    <row r="676" spans="3:23" ht="15.75" thickBot="1"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</row>
    <row r="677" spans="3:23" ht="21" thickBot="1">
      <c r="C677" s="78" t="s">
        <v>0</v>
      </c>
      <c r="D677" s="78" t="s">
        <v>1</v>
      </c>
      <c r="E677" s="80" t="s">
        <v>2</v>
      </c>
      <c r="F677" s="81"/>
      <c r="G677" s="84" t="s">
        <v>3</v>
      </c>
      <c r="H677" s="85"/>
      <c r="I677" s="85"/>
      <c r="J677" s="85"/>
      <c r="K677" s="85"/>
      <c r="L677" s="85"/>
      <c r="M677" s="85"/>
      <c r="N677" s="85"/>
      <c r="O677" s="85"/>
      <c r="P677" s="85"/>
      <c r="Q677" s="85"/>
      <c r="R677" s="85"/>
      <c r="S677" s="85"/>
      <c r="T677" s="85"/>
      <c r="U677" s="85"/>
      <c r="V677" s="85"/>
      <c r="W677" s="86"/>
    </row>
    <row r="678" spans="3:23" ht="15.75" thickBot="1">
      <c r="C678" s="79"/>
      <c r="D678" s="79"/>
      <c r="E678" s="82"/>
      <c r="F678" s="83"/>
      <c r="G678" s="11" t="s">
        <v>4</v>
      </c>
      <c r="H678" s="11" t="s">
        <v>5</v>
      </c>
      <c r="I678" s="11" t="s">
        <v>6</v>
      </c>
      <c r="J678" s="11" t="s">
        <v>7</v>
      </c>
      <c r="K678" s="11" t="s">
        <v>8</v>
      </c>
      <c r="L678" s="11" t="s">
        <v>9</v>
      </c>
      <c r="M678" s="11" t="s">
        <v>10</v>
      </c>
      <c r="N678" s="11" t="s">
        <v>11</v>
      </c>
      <c r="O678" s="11" t="s">
        <v>12</v>
      </c>
      <c r="P678" s="11" t="s">
        <v>13</v>
      </c>
      <c r="Q678" s="11" t="s">
        <v>14</v>
      </c>
      <c r="R678" s="11" t="s">
        <v>15</v>
      </c>
      <c r="S678" s="11" t="s">
        <v>16</v>
      </c>
      <c r="T678" s="11" t="s">
        <v>17</v>
      </c>
      <c r="U678" s="11" t="s">
        <v>18</v>
      </c>
      <c r="V678" s="11" t="s">
        <v>19</v>
      </c>
      <c r="W678" s="11" t="s">
        <v>20</v>
      </c>
    </row>
    <row r="679" spans="3:23" ht="15.75" thickBot="1">
      <c r="C679" s="64">
        <v>1</v>
      </c>
      <c r="D679" s="13">
        <v>2</v>
      </c>
      <c r="E679" s="87">
        <v>3</v>
      </c>
      <c r="F679" s="88"/>
      <c r="G679" s="13">
        <v>4</v>
      </c>
      <c r="H679" s="13">
        <v>5</v>
      </c>
      <c r="I679" s="13">
        <v>6</v>
      </c>
      <c r="J679" s="13">
        <v>7</v>
      </c>
      <c r="K679" s="13">
        <v>8</v>
      </c>
      <c r="L679" s="13">
        <v>9</v>
      </c>
      <c r="M679" s="13">
        <v>10</v>
      </c>
      <c r="N679" s="13">
        <v>11</v>
      </c>
      <c r="O679" s="13">
        <v>12</v>
      </c>
      <c r="P679" s="13">
        <v>13</v>
      </c>
      <c r="Q679" s="13">
        <v>14</v>
      </c>
      <c r="R679" s="13">
        <v>15</v>
      </c>
      <c r="S679" s="13">
        <v>16</v>
      </c>
      <c r="T679" s="13">
        <v>17</v>
      </c>
      <c r="U679" s="13">
        <v>18</v>
      </c>
      <c r="V679" s="13">
        <v>19</v>
      </c>
      <c r="W679" s="13">
        <v>20</v>
      </c>
    </row>
    <row r="680" spans="3:23" ht="16.5" thickBot="1">
      <c r="C680" s="95" t="s">
        <v>128</v>
      </c>
      <c r="D680" s="92" t="s">
        <v>28</v>
      </c>
      <c r="E680" s="75" t="s">
        <v>21</v>
      </c>
      <c r="F680" s="76"/>
      <c r="G680" s="14">
        <f>SUM(H680:W680)</f>
        <v>200</v>
      </c>
      <c r="H680" s="19"/>
      <c r="I680" s="13"/>
      <c r="J680" s="13">
        <v>200</v>
      </c>
      <c r="K680" s="13"/>
      <c r="L680" s="19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</row>
    <row r="681" spans="3:23" ht="16.5" thickBot="1">
      <c r="C681" s="96"/>
      <c r="D681" s="93"/>
      <c r="E681" s="87" t="s">
        <v>22</v>
      </c>
      <c r="F681" s="88"/>
      <c r="G681" s="14">
        <f>SUM(H681:W681)</f>
        <v>141</v>
      </c>
      <c r="H681" s="19"/>
      <c r="I681" s="13"/>
      <c r="J681" s="13">
        <v>141</v>
      </c>
      <c r="K681" s="13"/>
      <c r="L681" s="21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</row>
    <row r="682" spans="3:23" ht="26.25" thickBot="1">
      <c r="C682" s="96"/>
      <c r="D682" s="93"/>
      <c r="E682" s="15" t="s">
        <v>23</v>
      </c>
      <c r="F682" s="15" t="s">
        <v>24</v>
      </c>
      <c r="G682" s="16">
        <f>SUM((G681*100)/G680)</f>
        <v>70.5</v>
      </c>
      <c r="H682" s="16" t="s">
        <v>108</v>
      </c>
      <c r="I682" s="16" t="s">
        <v>108</v>
      </c>
      <c r="J682" s="16">
        <f>SUM((J681*100)/J680)</f>
        <v>70.5</v>
      </c>
      <c r="K682" s="16" t="s">
        <v>108</v>
      </c>
      <c r="L682" s="16" t="s">
        <v>108</v>
      </c>
      <c r="M682" s="16" t="s">
        <v>108</v>
      </c>
      <c r="N682" s="16" t="s">
        <v>108</v>
      </c>
      <c r="O682" s="16" t="s">
        <v>108</v>
      </c>
      <c r="P682" s="16" t="s">
        <v>108</v>
      </c>
      <c r="Q682" s="16" t="s">
        <v>108</v>
      </c>
      <c r="R682" s="16" t="s">
        <v>108</v>
      </c>
      <c r="S682" s="16" t="s">
        <v>108</v>
      </c>
      <c r="T682" s="16" t="s">
        <v>108</v>
      </c>
      <c r="U682" s="16" t="s">
        <v>108</v>
      </c>
      <c r="V682" s="16" t="s">
        <v>108</v>
      </c>
      <c r="W682" s="16" t="s">
        <v>108</v>
      </c>
    </row>
    <row r="683" spans="3:23" ht="16.5" thickBot="1">
      <c r="C683" s="96"/>
      <c r="D683" s="93"/>
      <c r="E683" s="75" t="s">
        <v>25</v>
      </c>
      <c r="F683" s="76"/>
      <c r="G683" s="14">
        <f>SUM(H683:W683)</f>
        <v>0</v>
      </c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</row>
    <row r="684" spans="3:23" ht="16.5" thickBot="1">
      <c r="C684" s="96"/>
      <c r="D684" s="93"/>
      <c r="E684" s="87" t="s">
        <v>22</v>
      </c>
      <c r="F684" s="88"/>
      <c r="G684" s="14">
        <f>SUM(H684:W684)</f>
        <v>0</v>
      </c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</row>
    <row r="685" spans="3:23" ht="26.25" thickBot="1">
      <c r="C685" s="96"/>
      <c r="D685" s="93"/>
      <c r="E685" s="15" t="s">
        <v>23</v>
      </c>
      <c r="F685" s="61" t="s">
        <v>24</v>
      </c>
      <c r="G685" s="16" t="s">
        <v>108</v>
      </c>
      <c r="H685" s="16" t="s">
        <v>108</v>
      </c>
      <c r="I685" s="16" t="s">
        <v>108</v>
      </c>
      <c r="J685" s="16" t="s">
        <v>108</v>
      </c>
      <c r="K685" s="16" t="s">
        <v>108</v>
      </c>
      <c r="L685" s="16" t="s">
        <v>108</v>
      </c>
      <c r="M685" s="16" t="s">
        <v>108</v>
      </c>
      <c r="N685" s="16" t="s">
        <v>108</v>
      </c>
      <c r="O685" s="16" t="s">
        <v>108</v>
      </c>
      <c r="P685" s="16" t="s">
        <v>108</v>
      </c>
      <c r="Q685" s="16" t="s">
        <v>108</v>
      </c>
      <c r="R685" s="16" t="s">
        <v>108</v>
      </c>
      <c r="S685" s="16" t="s">
        <v>108</v>
      </c>
      <c r="T685" s="16" t="s">
        <v>108</v>
      </c>
      <c r="U685" s="16" t="s">
        <v>108</v>
      </c>
      <c r="V685" s="16" t="s">
        <v>108</v>
      </c>
      <c r="W685" s="16" t="s">
        <v>108</v>
      </c>
    </row>
    <row r="686" spans="3:23" ht="16.5" thickBot="1">
      <c r="C686" s="96"/>
      <c r="D686" s="93"/>
      <c r="E686" s="75" t="s">
        <v>26</v>
      </c>
      <c r="F686" s="76"/>
      <c r="G686" s="14">
        <f>SUM(H686:W686)</f>
        <v>141</v>
      </c>
      <c r="H686" s="13"/>
      <c r="I686" s="13"/>
      <c r="J686" s="13">
        <v>141</v>
      </c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</row>
    <row r="687" spans="3:23" ht="16.5" thickBot="1">
      <c r="C687" s="96"/>
      <c r="D687" s="93"/>
      <c r="E687" s="87" t="s">
        <v>22</v>
      </c>
      <c r="F687" s="88"/>
      <c r="G687" s="14">
        <f>SUM(H687:W687)</f>
        <v>100</v>
      </c>
      <c r="H687" s="13"/>
      <c r="I687" s="13"/>
      <c r="J687" s="13">
        <v>100</v>
      </c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</row>
    <row r="688" spans="3:23" ht="26.25" thickBot="1">
      <c r="C688" s="97"/>
      <c r="D688" s="94"/>
      <c r="E688" s="15" t="s">
        <v>23</v>
      </c>
      <c r="F688" s="61" t="s">
        <v>24</v>
      </c>
      <c r="G688" s="16">
        <f>SUM((G687*100)/G686)</f>
        <v>70.921985815602838</v>
      </c>
      <c r="H688" s="16" t="s">
        <v>108</v>
      </c>
      <c r="I688" s="16" t="s">
        <v>108</v>
      </c>
      <c r="J688" s="16">
        <f>SUM((J687*100)/J686)</f>
        <v>70.921985815602838</v>
      </c>
      <c r="K688" s="16" t="s">
        <v>108</v>
      </c>
      <c r="L688" s="16" t="s">
        <v>108</v>
      </c>
      <c r="M688" s="16" t="s">
        <v>108</v>
      </c>
      <c r="N688" s="16" t="s">
        <v>108</v>
      </c>
      <c r="O688" s="16" t="s">
        <v>108</v>
      </c>
      <c r="P688" s="16" t="s">
        <v>108</v>
      </c>
      <c r="Q688" s="16" t="s">
        <v>108</v>
      </c>
      <c r="R688" s="16" t="s">
        <v>108</v>
      </c>
      <c r="S688" s="16" t="s">
        <v>108</v>
      </c>
      <c r="T688" s="16" t="s">
        <v>108</v>
      </c>
      <c r="U688" s="16" t="s">
        <v>108</v>
      </c>
      <c r="V688" s="16" t="s">
        <v>108</v>
      </c>
      <c r="W688" s="16" t="s">
        <v>108</v>
      </c>
    </row>
    <row r="689" spans="3:23" ht="16.5" thickBot="1">
      <c r="C689" s="64"/>
      <c r="D689" s="13"/>
      <c r="E689" s="75"/>
      <c r="F689" s="76"/>
      <c r="G689" s="18">
        <v>50</v>
      </c>
      <c r="H689" s="18"/>
      <c r="I689" s="18"/>
      <c r="J689" s="18"/>
      <c r="K689" s="18"/>
      <c r="L689" s="18"/>
      <c r="M689" s="18"/>
      <c r="N689" s="18" t="str">
        <f t="shared" ref="N689:W689" si="72">IF(N680="","",N687/N680*100)</f>
        <v/>
      </c>
      <c r="O689" s="18" t="str">
        <f t="shared" si="72"/>
        <v/>
      </c>
      <c r="P689" s="18" t="str">
        <f t="shared" si="72"/>
        <v/>
      </c>
      <c r="Q689" s="18" t="str">
        <f t="shared" si="72"/>
        <v/>
      </c>
      <c r="R689" s="18" t="str">
        <f t="shared" si="72"/>
        <v/>
      </c>
      <c r="S689" s="18" t="str">
        <f t="shared" si="72"/>
        <v/>
      </c>
      <c r="T689" s="18" t="str">
        <f t="shared" si="72"/>
        <v/>
      </c>
      <c r="U689" s="18" t="str">
        <f t="shared" si="72"/>
        <v/>
      </c>
      <c r="V689" s="18" t="str">
        <f t="shared" si="72"/>
        <v/>
      </c>
      <c r="W689" s="18" t="str">
        <f t="shared" si="72"/>
        <v/>
      </c>
    </row>
    <row r="690" spans="3:23"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</row>
    <row r="691" spans="3:23"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</row>
    <row r="692" spans="3:23"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</row>
    <row r="693" spans="3:23">
      <c r="C693" s="10"/>
      <c r="D693" s="10"/>
      <c r="E693" s="10"/>
      <c r="F693" s="77" t="s">
        <v>29</v>
      </c>
      <c r="G693" s="77"/>
      <c r="H693" s="77"/>
      <c r="I693" s="77"/>
      <c r="J693" s="77"/>
      <c r="K693" s="77"/>
      <c r="L693" s="77"/>
      <c r="M693" s="77"/>
      <c r="N693" s="77"/>
      <c r="O693" s="77"/>
      <c r="P693" s="77"/>
      <c r="Q693" s="77"/>
      <c r="R693" s="77"/>
      <c r="S693" s="77"/>
      <c r="T693" s="10"/>
      <c r="U693" s="10"/>
      <c r="V693" s="10"/>
      <c r="W693" s="10"/>
    </row>
    <row r="694" spans="3:23">
      <c r="C694" s="10"/>
      <c r="D694" s="10"/>
      <c r="E694" s="10"/>
      <c r="F694" s="77"/>
      <c r="G694" s="77"/>
      <c r="H694" s="77"/>
      <c r="I694" s="77"/>
      <c r="J694" s="77"/>
      <c r="K694" s="77"/>
      <c r="L694" s="77"/>
      <c r="M694" s="77"/>
      <c r="N694" s="77"/>
      <c r="O694" s="77"/>
      <c r="P694" s="77"/>
      <c r="Q694" s="77"/>
      <c r="R694" s="77"/>
      <c r="S694" s="77"/>
      <c r="T694" s="10"/>
      <c r="U694" s="10"/>
      <c r="V694" s="10"/>
      <c r="W694" s="10"/>
    </row>
    <row r="695" spans="3:23">
      <c r="C695" s="10"/>
      <c r="D695" s="10"/>
      <c r="E695" s="10"/>
      <c r="F695" s="77"/>
      <c r="G695" s="77"/>
      <c r="H695" s="77"/>
      <c r="I695" s="77"/>
      <c r="J695" s="77"/>
      <c r="K695" s="77"/>
      <c r="L695" s="77"/>
      <c r="M695" s="77"/>
      <c r="N695" s="77"/>
      <c r="O695" s="77"/>
      <c r="P695" s="77"/>
      <c r="Q695" s="77"/>
      <c r="R695" s="77"/>
      <c r="S695" s="77"/>
      <c r="T695" s="10"/>
      <c r="U695" s="10"/>
      <c r="V695" s="10"/>
      <c r="W695" s="10"/>
    </row>
    <row r="696" spans="3:23" ht="15.75" thickBot="1"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</row>
    <row r="697" spans="3:23" ht="21" thickBot="1">
      <c r="C697" s="78" t="s">
        <v>0</v>
      </c>
      <c r="D697" s="78" t="s">
        <v>1</v>
      </c>
      <c r="E697" s="80" t="s">
        <v>2</v>
      </c>
      <c r="F697" s="81"/>
      <c r="G697" s="84" t="s">
        <v>3</v>
      </c>
      <c r="H697" s="85"/>
      <c r="I697" s="85"/>
      <c r="J697" s="85"/>
      <c r="K697" s="85"/>
      <c r="L697" s="85"/>
      <c r="M697" s="85"/>
      <c r="N697" s="85"/>
      <c r="O697" s="85"/>
      <c r="P697" s="85"/>
      <c r="Q697" s="85"/>
      <c r="R697" s="85"/>
      <c r="S697" s="85"/>
      <c r="T697" s="85"/>
      <c r="U697" s="85"/>
      <c r="V697" s="85"/>
      <c r="W697" s="86"/>
    </row>
    <row r="698" spans="3:23" ht="15.75" thickBot="1">
      <c r="C698" s="79"/>
      <c r="D698" s="79"/>
      <c r="E698" s="82"/>
      <c r="F698" s="83"/>
      <c r="G698" s="11" t="s">
        <v>4</v>
      </c>
      <c r="H698" s="11" t="s">
        <v>5</v>
      </c>
      <c r="I698" s="11" t="s">
        <v>6</v>
      </c>
      <c r="J698" s="11" t="s">
        <v>7</v>
      </c>
      <c r="K698" s="11" t="s">
        <v>8</v>
      </c>
      <c r="L698" s="11" t="s">
        <v>9</v>
      </c>
      <c r="M698" s="11" t="s">
        <v>10</v>
      </c>
      <c r="N698" s="11" t="s">
        <v>11</v>
      </c>
      <c r="O698" s="11" t="s">
        <v>12</v>
      </c>
      <c r="P698" s="11" t="s">
        <v>13</v>
      </c>
      <c r="Q698" s="11" t="s">
        <v>14</v>
      </c>
      <c r="R698" s="11" t="s">
        <v>15</v>
      </c>
      <c r="S698" s="11" t="s">
        <v>16</v>
      </c>
      <c r="T698" s="11" t="s">
        <v>17</v>
      </c>
      <c r="U698" s="11" t="s">
        <v>18</v>
      </c>
      <c r="V698" s="11" t="s">
        <v>19</v>
      </c>
      <c r="W698" s="11" t="s">
        <v>20</v>
      </c>
    </row>
    <row r="699" spans="3:23" ht="15.75" thickBot="1">
      <c r="C699" s="64">
        <v>1</v>
      </c>
      <c r="D699" s="13">
        <v>2</v>
      </c>
      <c r="E699" s="87">
        <v>3</v>
      </c>
      <c r="F699" s="88"/>
      <c r="G699" s="13">
        <v>4</v>
      </c>
      <c r="H699" s="13">
        <v>5</v>
      </c>
      <c r="I699" s="13">
        <v>6</v>
      </c>
      <c r="J699" s="13">
        <v>7</v>
      </c>
      <c r="K699" s="13">
        <v>8</v>
      </c>
      <c r="L699" s="13">
        <v>9</v>
      </c>
      <c r="M699" s="13">
        <v>10</v>
      </c>
      <c r="N699" s="13">
        <v>11</v>
      </c>
      <c r="O699" s="13">
        <v>12</v>
      </c>
      <c r="P699" s="13">
        <v>13</v>
      </c>
      <c r="Q699" s="13">
        <v>14</v>
      </c>
      <c r="R699" s="13">
        <v>15</v>
      </c>
      <c r="S699" s="13">
        <v>16</v>
      </c>
      <c r="T699" s="13">
        <v>17</v>
      </c>
      <c r="U699" s="13">
        <v>18</v>
      </c>
      <c r="V699" s="13">
        <v>19</v>
      </c>
      <c r="W699" s="13">
        <v>20</v>
      </c>
    </row>
    <row r="700" spans="3:23" ht="16.5" thickBot="1">
      <c r="C700" s="89" t="s">
        <v>128</v>
      </c>
      <c r="D700" s="92" t="s">
        <v>30</v>
      </c>
      <c r="E700" s="75" t="s">
        <v>21</v>
      </c>
      <c r="F700" s="76"/>
      <c r="G700" s="14">
        <f>SUM(H700:W700)</f>
        <v>254</v>
      </c>
      <c r="H700" s="19"/>
      <c r="I700" s="13"/>
      <c r="J700" s="13"/>
      <c r="K700" s="13">
        <v>254</v>
      </c>
      <c r="L700" s="19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</row>
    <row r="701" spans="3:23" ht="16.5" thickBot="1">
      <c r="C701" s="90"/>
      <c r="D701" s="93"/>
      <c r="E701" s="87" t="s">
        <v>22</v>
      </c>
      <c r="F701" s="88"/>
      <c r="G701" s="14">
        <f>SUM(H701:W701)</f>
        <v>194</v>
      </c>
      <c r="H701" s="19"/>
      <c r="I701" s="13"/>
      <c r="J701" s="13"/>
      <c r="K701" s="13">
        <v>194</v>
      </c>
      <c r="L701" s="21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</row>
    <row r="702" spans="3:23" ht="26.25" thickBot="1">
      <c r="C702" s="90"/>
      <c r="D702" s="93"/>
      <c r="E702" s="15" t="s">
        <v>23</v>
      </c>
      <c r="F702" s="15" t="s">
        <v>24</v>
      </c>
      <c r="G702" s="16">
        <f>SUM((G701*100)/G700)</f>
        <v>76.377952755905511</v>
      </c>
      <c r="H702" s="16" t="s">
        <v>108</v>
      </c>
      <c r="I702" s="16" t="s">
        <v>108</v>
      </c>
      <c r="J702" s="16" t="s">
        <v>108</v>
      </c>
      <c r="K702" s="16">
        <f>SUM((K701*100)/K700)</f>
        <v>76.377952755905511</v>
      </c>
      <c r="L702" s="16" t="s">
        <v>108</v>
      </c>
      <c r="M702" s="16" t="s">
        <v>108</v>
      </c>
      <c r="N702" s="16" t="s">
        <v>108</v>
      </c>
      <c r="O702" s="16" t="s">
        <v>108</v>
      </c>
      <c r="P702" s="16" t="s">
        <v>108</v>
      </c>
      <c r="Q702" s="16" t="s">
        <v>108</v>
      </c>
      <c r="R702" s="16" t="s">
        <v>108</v>
      </c>
      <c r="S702" s="16" t="s">
        <v>108</v>
      </c>
      <c r="T702" s="16" t="s">
        <v>108</v>
      </c>
      <c r="U702" s="16" t="s">
        <v>108</v>
      </c>
      <c r="V702" s="16" t="s">
        <v>108</v>
      </c>
      <c r="W702" s="16" t="s">
        <v>108</v>
      </c>
    </row>
    <row r="703" spans="3:23" ht="16.5" thickBot="1">
      <c r="C703" s="90"/>
      <c r="D703" s="93"/>
      <c r="E703" s="75" t="s">
        <v>25</v>
      </c>
      <c r="F703" s="76"/>
      <c r="G703" s="14">
        <f>SUM(H703:W703)</f>
        <v>0</v>
      </c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</row>
    <row r="704" spans="3:23" ht="16.5" thickBot="1">
      <c r="C704" s="90"/>
      <c r="D704" s="93"/>
      <c r="E704" s="87" t="s">
        <v>22</v>
      </c>
      <c r="F704" s="88"/>
      <c r="G704" s="14">
        <f>SUM(H704:W704)</f>
        <v>0</v>
      </c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</row>
    <row r="705" spans="3:23" ht="26.25" thickBot="1">
      <c r="C705" s="90"/>
      <c r="D705" s="93"/>
      <c r="E705" s="15" t="s">
        <v>23</v>
      </c>
      <c r="F705" s="61" t="s">
        <v>24</v>
      </c>
      <c r="G705" s="16" t="s">
        <v>108</v>
      </c>
      <c r="H705" s="16" t="s">
        <v>108</v>
      </c>
      <c r="I705" s="16" t="s">
        <v>108</v>
      </c>
      <c r="J705" s="16" t="s">
        <v>108</v>
      </c>
      <c r="K705" s="16" t="s">
        <v>108</v>
      </c>
      <c r="L705" s="16" t="s">
        <v>108</v>
      </c>
      <c r="M705" s="16" t="s">
        <v>108</v>
      </c>
      <c r="N705" s="16" t="s">
        <v>108</v>
      </c>
      <c r="O705" s="16" t="s">
        <v>108</v>
      </c>
      <c r="P705" s="16" t="s">
        <v>108</v>
      </c>
      <c r="Q705" s="16" t="s">
        <v>108</v>
      </c>
      <c r="R705" s="16" t="s">
        <v>108</v>
      </c>
      <c r="S705" s="16" t="s">
        <v>108</v>
      </c>
      <c r="T705" s="16" t="s">
        <v>108</v>
      </c>
      <c r="U705" s="16" t="s">
        <v>108</v>
      </c>
      <c r="V705" s="16" t="s">
        <v>108</v>
      </c>
      <c r="W705" s="16" t="s">
        <v>108</v>
      </c>
    </row>
    <row r="706" spans="3:23" ht="16.5" thickBot="1">
      <c r="C706" s="90"/>
      <c r="D706" s="93"/>
      <c r="E706" s="75" t="s">
        <v>26</v>
      </c>
      <c r="F706" s="76"/>
      <c r="G706" s="14">
        <f>SUM(H706:W706)</f>
        <v>194</v>
      </c>
      <c r="H706" s="13"/>
      <c r="I706" s="13"/>
      <c r="J706" s="13"/>
      <c r="K706" s="13">
        <v>194</v>
      </c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</row>
    <row r="707" spans="3:23" ht="16.5" thickBot="1">
      <c r="C707" s="90"/>
      <c r="D707" s="93"/>
      <c r="E707" s="87" t="s">
        <v>22</v>
      </c>
      <c r="F707" s="88"/>
      <c r="G707" s="14">
        <f>SUM(H707:W707)</f>
        <v>159</v>
      </c>
      <c r="H707" s="13"/>
      <c r="I707" s="13"/>
      <c r="J707" s="13"/>
      <c r="K707" s="13">
        <v>159</v>
      </c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</row>
    <row r="708" spans="3:23" ht="26.25" thickBot="1">
      <c r="C708" s="91"/>
      <c r="D708" s="94"/>
      <c r="E708" s="15" t="s">
        <v>23</v>
      </c>
      <c r="F708" s="61" t="s">
        <v>24</v>
      </c>
      <c r="G708" s="65">
        <f>SUM((G707*100)/G706)</f>
        <v>81.958762886597938</v>
      </c>
      <c r="H708" s="16" t="s">
        <v>108</v>
      </c>
      <c r="I708" s="16" t="s">
        <v>108</v>
      </c>
      <c r="J708" s="66" t="s">
        <v>108</v>
      </c>
      <c r="K708" s="16">
        <f>SUM((K707*100)/K706)</f>
        <v>81.958762886597938</v>
      </c>
      <c r="L708" s="16" t="s">
        <v>108</v>
      </c>
      <c r="M708" s="16" t="s">
        <v>108</v>
      </c>
      <c r="N708" s="16" t="s">
        <v>108</v>
      </c>
      <c r="O708" s="16" t="s">
        <v>108</v>
      </c>
      <c r="P708" s="16" t="s">
        <v>108</v>
      </c>
      <c r="Q708" s="16" t="s">
        <v>108</v>
      </c>
      <c r="R708" s="16" t="s">
        <v>108</v>
      </c>
      <c r="S708" s="16" t="s">
        <v>108</v>
      </c>
      <c r="T708" s="16" t="s">
        <v>108</v>
      </c>
      <c r="U708" s="16" t="s">
        <v>108</v>
      </c>
      <c r="V708" s="16" t="s">
        <v>108</v>
      </c>
      <c r="W708" s="16" t="s">
        <v>108</v>
      </c>
    </row>
    <row r="709" spans="3:23" ht="16.5" thickBot="1">
      <c r="C709" s="64"/>
      <c r="D709" s="13"/>
      <c r="E709" s="75"/>
      <c r="F709" s="76"/>
      <c r="G709" s="18">
        <v>63</v>
      </c>
      <c r="H709" s="18"/>
      <c r="I709" s="18"/>
      <c r="J709" s="18"/>
      <c r="K709" s="18"/>
      <c r="L709" s="18"/>
      <c r="M709" s="18"/>
      <c r="N709" s="18" t="str">
        <f t="shared" ref="N709:W709" si="73">IF(N700="","",N707/N700*100)</f>
        <v/>
      </c>
      <c r="O709" s="18" t="str">
        <f t="shared" si="73"/>
        <v/>
      </c>
      <c r="P709" s="18" t="str">
        <f t="shared" si="73"/>
        <v/>
      </c>
      <c r="Q709" s="18" t="str">
        <f t="shared" si="73"/>
        <v/>
      </c>
      <c r="R709" s="18" t="str">
        <f t="shared" si="73"/>
        <v/>
      </c>
      <c r="S709" s="18" t="str">
        <f t="shared" si="73"/>
        <v/>
      </c>
      <c r="T709" s="18" t="str">
        <f t="shared" si="73"/>
        <v/>
      </c>
      <c r="U709" s="18" t="str">
        <f t="shared" si="73"/>
        <v/>
      </c>
      <c r="V709" s="18" t="str">
        <f t="shared" si="73"/>
        <v/>
      </c>
      <c r="W709" s="18" t="str">
        <f t="shared" si="73"/>
        <v/>
      </c>
    </row>
    <row r="710" spans="3:23"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</row>
    <row r="711" spans="3:23"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</row>
    <row r="712" spans="3:23"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</row>
    <row r="713" spans="3:23">
      <c r="C713" s="10"/>
      <c r="D713" s="10"/>
      <c r="E713" s="10"/>
      <c r="F713" s="77" t="s">
        <v>130</v>
      </c>
      <c r="G713" s="77"/>
      <c r="H713" s="77"/>
      <c r="I713" s="77"/>
      <c r="J713" s="77"/>
      <c r="K713" s="77"/>
      <c r="L713" s="77"/>
      <c r="M713" s="77"/>
      <c r="N713" s="77"/>
      <c r="O713" s="77"/>
      <c r="P713" s="77"/>
      <c r="Q713" s="77"/>
      <c r="R713" s="77"/>
      <c r="S713" s="77"/>
      <c r="T713" s="10"/>
      <c r="U713" s="10"/>
      <c r="V713" s="10"/>
      <c r="W713" s="10"/>
    </row>
    <row r="714" spans="3:23">
      <c r="C714" s="10"/>
      <c r="D714" s="10"/>
      <c r="E714" s="10"/>
      <c r="F714" s="77"/>
      <c r="G714" s="77"/>
      <c r="H714" s="77"/>
      <c r="I714" s="77"/>
      <c r="J714" s="77"/>
      <c r="K714" s="77"/>
      <c r="L714" s="77"/>
      <c r="M714" s="77"/>
      <c r="N714" s="77"/>
      <c r="O714" s="77"/>
      <c r="P714" s="77"/>
      <c r="Q714" s="77"/>
      <c r="R714" s="77"/>
      <c r="S714" s="77"/>
      <c r="T714" s="10"/>
      <c r="U714" s="10"/>
      <c r="V714" s="10"/>
      <c r="W714" s="10"/>
    </row>
    <row r="715" spans="3:23">
      <c r="C715" s="10"/>
      <c r="D715" s="10"/>
      <c r="E715" s="10"/>
      <c r="F715" s="77"/>
      <c r="G715" s="77"/>
      <c r="H715" s="77"/>
      <c r="I715" s="77"/>
      <c r="J715" s="77"/>
      <c r="K715" s="77"/>
      <c r="L715" s="77"/>
      <c r="M715" s="77"/>
      <c r="N715" s="77"/>
      <c r="O715" s="77"/>
      <c r="P715" s="77"/>
      <c r="Q715" s="77"/>
      <c r="R715" s="77"/>
      <c r="S715" s="77"/>
      <c r="T715" s="10"/>
      <c r="U715" s="10"/>
      <c r="V715" s="10"/>
      <c r="W715" s="10"/>
    </row>
    <row r="716" spans="3:23" ht="15.75" thickBot="1"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</row>
    <row r="717" spans="3:23" ht="21" thickBot="1">
      <c r="C717" s="78" t="s">
        <v>0</v>
      </c>
      <c r="D717" s="78" t="s">
        <v>1</v>
      </c>
      <c r="E717" s="80" t="s">
        <v>2</v>
      </c>
      <c r="F717" s="81"/>
      <c r="G717" s="84" t="s">
        <v>3</v>
      </c>
      <c r="H717" s="85"/>
      <c r="I717" s="85"/>
      <c r="J717" s="85"/>
      <c r="K717" s="85"/>
      <c r="L717" s="85"/>
      <c r="M717" s="85"/>
      <c r="N717" s="85"/>
      <c r="O717" s="85"/>
      <c r="P717" s="85"/>
      <c r="Q717" s="85"/>
      <c r="R717" s="85"/>
      <c r="S717" s="85"/>
      <c r="T717" s="85"/>
      <c r="U717" s="85"/>
      <c r="V717" s="85"/>
      <c r="W717" s="86"/>
    </row>
    <row r="718" spans="3:23" ht="15.75" thickBot="1">
      <c r="C718" s="79"/>
      <c r="D718" s="79"/>
      <c r="E718" s="82"/>
      <c r="F718" s="83"/>
      <c r="G718" s="11" t="s">
        <v>4</v>
      </c>
      <c r="H718" s="11" t="s">
        <v>5</v>
      </c>
      <c r="I718" s="11" t="s">
        <v>6</v>
      </c>
      <c r="J718" s="11" t="s">
        <v>7</v>
      </c>
      <c r="K718" s="11" t="s">
        <v>8</v>
      </c>
      <c r="L718" s="11" t="s">
        <v>9</v>
      </c>
      <c r="M718" s="11" t="s">
        <v>10</v>
      </c>
      <c r="N718" s="11" t="s">
        <v>11</v>
      </c>
      <c r="O718" s="11" t="s">
        <v>12</v>
      </c>
      <c r="P718" s="11" t="s">
        <v>13</v>
      </c>
      <c r="Q718" s="11" t="s">
        <v>14</v>
      </c>
      <c r="R718" s="11" t="s">
        <v>15</v>
      </c>
      <c r="S718" s="11" t="s">
        <v>16</v>
      </c>
      <c r="T718" s="11" t="s">
        <v>17</v>
      </c>
      <c r="U718" s="11" t="s">
        <v>18</v>
      </c>
      <c r="V718" s="11" t="s">
        <v>19</v>
      </c>
      <c r="W718" s="11" t="s">
        <v>20</v>
      </c>
    </row>
    <row r="719" spans="3:23" ht="15.75" thickBot="1">
      <c r="C719" s="64">
        <v>1</v>
      </c>
      <c r="D719" s="13">
        <v>2</v>
      </c>
      <c r="E719" s="87">
        <v>3</v>
      </c>
      <c r="F719" s="88"/>
      <c r="G719" s="13">
        <v>4</v>
      </c>
      <c r="H719" s="13">
        <v>5</v>
      </c>
      <c r="I719" s="13">
        <v>6</v>
      </c>
      <c r="J719" s="13">
        <v>7</v>
      </c>
      <c r="K719" s="13">
        <v>8</v>
      </c>
      <c r="L719" s="13">
        <v>9</v>
      </c>
      <c r="M719" s="13">
        <v>10</v>
      </c>
      <c r="N719" s="13">
        <v>11</v>
      </c>
      <c r="O719" s="13">
        <v>12</v>
      </c>
      <c r="P719" s="13">
        <v>13</v>
      </c>
      <c r="Q719" s="13">
        <v>14</v>
      </c>
      <c r="R719" s="13">
        <v>15</v>
      </c>
      <c r="S719" s="13">
        <v>16</v>
      </c>
      <c r="T719" s="13">
        <v>17</v>
      </c>
      <c r="U719" s="13">
        <v>18</v>
      </c>
      <c r="V719" s="13">
        <v>19</v>
      </c>
      <c r="W719" s="13">
        <v>20</v>
      </c>
    </row>
    <row r="720" spans="3:23" ht="16.5" thickBot="1">
      <c r="C720" s="89" t="s">
        <v>128</v>
      </c>
      <c r="D720" s="92" t="s">
        <v>131</v>
      </c>
      <c r="E720" s="75" t="s">
        <v>21</v>
      </c>
      <c r="F720" s="76"/>
      <c r="G720" s="14">
        <f>SUM(H720:W720)</f>
        <v>99</v>
      </c>
      <c r="H720" s="19"/>
      <c r="I720" s="13"/>
      <c r="J720" s="13">
        <v>84</v>
      </c>
      <c r="K720" s="13"/>
      <c r="L720" s="19">
        <v>5</v>
      </c>
      <c r="M720" s="13"/>
      <c r="N720" s="13"/>
      <c r="O720" s="13"/>
      <c r="P720" s="13"/>
      <c r="Q720" s="13">
        <v>10</v>
      </c>
      <c r="R720" s="13"/>
      <c r="S720" s="13"/>
      <c r="T720" s="13"/>
      <c r="U720" s="13"/>
      <c r="V720" s="13"/>
      <c r="W720" s="13"/>
    </row>
    <row r="721" spans="3:23" ht="16.5" thickBot="1">
      <c r="C721" s="90"/>
      <c r="D721" s="93"/>
      <c r="E721" s="87" t="s">
        <v>22</v>
      </c>
      <c r="F721" s="88"/>
      <c r="G721" s="14">
        <f>SUM(H721:W721)</f>
        <v>77</v>
      </c>
      <c r="H721" s="19"/>
      <c r="I721" s="13"/>
      <c r="J721" s="13">
        <v>69</v>
      </c>
      <c r="K721" s="13"/>
      <c r="L721" s="21">
        <v>3</v>
      </c>
      <c r="M721" s="13"/>
      <c r="N721" s="13"/>
      <c r="O721" s="13"/>
      <c r="P721" s="13"/>
      <c r="Q721" s="13">
        <v>5</v>
      </c>
      <c r="R721" s="13"/>
      <c r="S721" s="13"/>
      <c r="T721" s="13"/>
      <c r="U721" s="13"/>
      <c r="V721" s="13"/>
      <c r="W721" s="13"/>
    </row>
    <row r="722" spans="3:23" ht="26.25" thickBot="1">
      <c r="C722" s="90"/>
      <c r="D722" s="93"/>
      <c r="E722" s="15" t="s">
        <v>23</v>
      </c>
      <c r="F722" s="15" t="s">
        <v>24</v>
      </c>
      <c r="G722" s="16">
        <f>SUM((G721*100)/G720)</f>
        <v>77.777777777777771</v>
      </c>
      <c r="H722" s="16" t="s">
        <v>108</v>
      </c>
      <c r="I722" s="16" t="s">
        <v>108</v>
      </c>
      <c r="J722" s="16">
        <f>SUM((J721*100)/J720)</f>
        <v>82.142857142857139</v>
      </c>
      <c r="K722" s="16" t="s">
        <v>108</v>
      </c>
      <c r="L722" s="16">
        <f>SUM((L721*100)/L720)</f>
        <v>60</v>
      </c>
      <c r="M722" s="16" t="s">
        <v>108</v>
      </c>
      <c r="N722" s="16" t="s">
        <v>108</v>
      </c>
      <c r="O722" s="16" t="s">
        <v>108</v>
      </c>
      <c r="P722" s="16" t="s">
        <v>108</v>
      </c>
      <c r="Q722" s="16">
        <f>SUM((Q721*100)/Q720)</f>
        <v>50</v>
      </c>
      <c r="R722" s="16" t="s">
        <v>108</v>
      </c>
      <c r="S722" s="16" t="s">
        <v>108</v>
      </c>
      <c r="T722" s="16" t="s">
        <v>108</v>
      </c>
      <c r="U722" s="16" t="s">
        <v>108</v>
      </c>
      <c r="V722" s="16" t="s">
        <v>108</v>
      </c>
      <c r="W722" s="16" t="s">
        <v>108</v>
      </c>
    </row>
    <row r="723" spans="3:23" ht="16.5" thickBot="1">
      <c r="C723" s="90"/>
      <c r="D723" s="93"/>
      <c r="E723" s="75" t="s">
        <v>25</v>
      </c>
      <c r="F723" s="76"/>
      <c r="G723" s="14">
        <f>SUM(H723:W723)</f>
        <v>0</v>
      </c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</row>
    <row r="724" spans="3:23" ht="16.5" thickBot="1">
      <c r="C724" s="90"/>
      <c r="D724" s="93"/>
      <c r="E724" s="87" t="s">
        <v>22</v>
      </c>
      <c r="F724" s="88"/>
      <c r="G724" s="14">
        <f>SUM(H724:W724)</f>
        <v>0</v>
      </c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</row>
    <row r="725" spans="3:23" ht="26.25" thickBot="1">
      <c r="C725" s="90"/>
      <c r="D725" s="93"/>
      <c r="E725" s="15" t="s">
        <v>23</v>
      </c>
      <c r="F725" s="61" t="s">
        <v>24</v>
      </c>
      <c r="G725" s="16" t="s">
        <v>108</v>
      </c>
      <c r="H725" s="16" t="s">
        <v>108</v>
      </c>
      <c r="I725" s="16" t="s">
        <v>108</v>
      </c>
      <c r="J725" s="16" t="s">
        <v>108</v>
      </c>
      <c r="K725" s="16" t="s">
        <v>108</v>
      </c>
      <c r="L725" s="16" t="s">
        <v>108</v>
      </c>
      <c r="M725" s="16" t="s">
        <v>108</v>
      </c>
      <c r="N725" s="16" t="s">
        <v>108</v>
      </c>
      <c r="O725" s="16" t="s">
        <v>108</v>
      </c>
      <c r="P725" s="16" t="s">
        <v>108</v>
      </c>
      <c r="Q725" s="16" t="s">
        <v>108</v>
      </c>
      <c r="R725" s="16" t="s">
        <v>108</v>
      </c>
      <c r="S725" s="16" t="s">
        <v>108</v>
      </c>
      <c r="T725" s="16" t="s">
        <v>108</v>
      </c>
      <c r="U725" s="16" t="s">
        <v>108</v>
      </c>
      <c r="V725" s="16" t="s">
        <v>108</v>
      </c>
      <c r="W725" s="16" t="s">
        <v>108</v>
      </c>
    </row>
    <row r="726" spans="3:23" ht="16.5" thickBot="1">
      <c r="C726" s="90"/>
      <c r="D726" s="93"/>
      <c r="E726" s="75" t="s">
        <v>26</v>
      </c>
      <c r="F726" s="76"/>
      <c r="G726" s="14">
        <f>SUM(H726:W726)</f>
        <v>77</v>
      </c>
      <c r="H726" s="13"/>
      <c r="I726" s="13"/>
      <c r="J726" s="13">
        <v>69</v>
      </c>
      <c r="K726" s="13"/>
      <c r="L726" s="13">
        <v>3</v>
      </c>
      <c r="M726" s="13"/>
      <c r="N726" s="13"/>
      <c r="O726" s="13"/>
      <c r="P726" s="13"/>
      <c r="Q726" s="13">
        <v>5</v>
      </c>
      <c r="R726" s="13"/>
      <c r="S726" s="13"/>
      <c r="T726" s="13"/>
      <c r="U726" s="13"/>
      <c r="V726" s="13"/>
      <c r="W726" s="13"/>
    </row>
    <row r="727" spans="3:23" ht="16.5" thickBot="1">
      <c r="C727" s="90"/>
      <c r="D727" s="93"/>
      <c r="E727" s="87" t="s">
        <v>22</v>
      </c>
      <c r="F727" s="88"/>
      <c r="G727" s="14">
        <f>SUM(H727:W727)</f>
        <v>53</v>
      </c>
      <c r="H727" s="13"/>
      <c r="I727" s="13"/>
      <c r="J727" s="13">
        <v>46</v>
      </c>
      <c r="K727" s="13"/>
      <c r="L727" s="13">
        <v>2</v>
      </c>
      <c r="M727" s="13"/>
      <c r="N727" s="13"/>
      <c r="O727" s="13"/>
      <c r="P727" s="13"/>
      <c r="Q727" s="13">
        <v>5</v>
      </c>
      <c r="R727" s="13"/>
      <c r="S727" s="13"/>
      <c r="T727" s="13"/>
      <c r="U727" s="13"/>
      <c r="V727" s="13"/>
      <c r="W727" s="13"/>
    </row>
    <row r="728" spans="3:23" ht="26.25" thickBot="1">
      <c r="C728" s="91"/>
      <c r="D728" s="94"/>
      <c r="E728" s="15" t="s">
        <v>23</v>
      </c>
      <c r="F728" s="61" t="s">
        <v>24</v>
      </c>
      <c r="G728" s="16">
        <f>SUM((G727*100)/G726)</f>
        <v>68.831168831168824</v>
      </c>
      <c r="H728" s="16" t="s">
        <v>108</v>
      </c>
      <c r="I728" s="16" t="s">
        <v>108</v>
      </c>
      <c r="J728" s="16">
        <f>SUM((J727*100)/J726)</f>
        <v>66.666666666666671</v>
      </c>
      <c r="K728" s="16" t="s">
        <v>108</v>
      </c>
      <c r="L728" s="16">
        <f>SUM((L727*100)/L726)</f>
        <v>66.666666666666671</v>
      </c>
      <c r="M728" s="16" t="s">
        <v>108</v>
      </c>
      <c r="N728" s="16" t="s">
        <v>108</v>
      </c>
      <c r="O728" s="16" t="s">
        <v>108</v>
      </c>
      <c r="P728" s="16" t="s">
        <v>108</v>
      </c>
      <c r="Q728" s="16">
        <f>SUM((Q727*100)/Q726)</f>
        <v>100</v>
      </c>
      <c r="R728" s="16" t="s">
        <v>108</v>
      </c>
      <c r="S728" s="16" t="s">
        <v>108</v>
      </c>
      <c r="T728" s="16" t="s">
        <v>108</v>
      </c>
      <c r="U728" s="16" t="s">
        <v>108</v>
      </c>
      <c r="V728" s="16" t="s">
        <v>108</v>
      </c>
      <c r="W728" s="16" t="s">
        <v>108</v>
      </c>
    </row>
    <row r="729" spans="3:23" ht="16.5" thickBot="1">
      <c r="C729" s="64"/>
      <c r="D729" s="13"/>
      <c r="E729" s="75"/>
      <c r="F729" s="76"/>
      <c r="G729" s="18">
        <v>53.5</v>
      </c>
      <c r="H729" s="18"/>
      <c r="I729" s="18"/>
      <c r="J729" s="18"/>
      <c r="K729" s="18"/>
      <c r="L729" s="18"/>
      <c r="M729" s="18"/>
      <c r="N729" s="18" t="str">
        <f t="shared" ref="N729:W729" si="74">IF(N720="","",N727/N720*100)</f>
        <v/>
      </c>
      <c r="O729" s="18" t="str">
        <f t="shared" si="74"/>
        <v/>
      </c>
      <c r="P729" s="18" t="str">
        <f t="shared" si="74"/>
        <v/>
      </c>
      <c r="Q729" s="18">
        <f t="shared" si="74"/>
        <v>50</v>
      </c>
      <c r="R729" s="18" t="str">
        <f t="shared" si="74"/>
        <v/>
      </c>
      <c r="S729" s="18" t="str">
        <f t="shared" si="74"/>
        <v/>
      </c>
      <c r="T729" s="18" t="str">
        <f t="shared" si="74"/>
        <v/>
      </c>
      <c r="U729" s="18" t="str">
        <f t="shared" si="74"/>
        <v/>
      </c>
      <c r="V729" s="18" t="str">
        <f t="shared" si="74"/>
        <v/>
      </c>
      <c r="W729" s="18" t="str">
        <f t="shared" si="74"/>
        <v/>
      </c>
    </row>
    <row r="730" spans="3:23"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</row>
    <row r="731" spans="3:23"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</row>
    <row r="732" spans="3:23"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</row>
    <row r="733" spans="3:23">
      <c r="C733" s="10"/>
      <c r="D733" s="10"/>
      <c r="E733" s="10"/>
      <c r="F733" s="77" t="s">
        <v>132</v>
      </c>
      <c r="G733" s="77"/>
      <c r="H733" s="77"/>
      <c r="I733" s="77"/>
      <c r="J733" s="77"/>
      <c r="K733" s="77"/>
      <c r="L733" s="77"/>
      <c r="M733" s="77"/>
      <c r="N733" s="77"/>
      <c r="O733" s="77"/>
      <c r="P733" s="77"/>
      <c r="Q733" s="77"/>
      <c r="R733" s="77"/>
      <c r="S733" s="77"/>
      <c r="T733" s="10"/>
      <c r="U733" s="10"/>
      <c r="V733" s="10"/>
      <c r="W733" s="10"/>
    </row>
    <row r="734" spans="3:23">
      <c r="C734" s="10"/>
      <c r="D734" s="10"/>
      <c r="E734" s="10"/>
      <c r="F734" s="77"/>
      <c r="G734" s="77"/>
      <c r="H734" s="77"/>
      <c r="I734" s="77"/>
      <c r="J734" s="77"/>
      <c r="K734" s="77"/>
      <c r="L734" s="77"/>
      <c r="M734" s="77"/>
      <c r="N734" s="77"/>
      <c r="O734" s="77"/>
      <c r="P734" s="77"/>
      <c r="Q734" s="77"/>
      <c r="R734" s="77"/>
      <c r="S734" s="77"/>
      <c r="T734" s="10"/>
      <c r="U734" s="10"/>
      <c r="V734" s="10"/>
      <c r="W734" s="10"/>
    </row>
    <row r="735" spans="3:23">
      <c r="C735" s="10"/>
      <c r="D735" s="10"/>
      <c r="E735" s="10"/>
      <c r="F735" s="77"/>
      <c r="G735" s="77"/>
      <c r="H735" s="77"/>
      <c r="I735" s="77"/>
      <c r="J735" s="77"/>
      <c r="K735" s="77"/>
      <c r="L735" s="77"/>
      <c r="M735" s="77"/>
      <c r="N735" s="77"/>
      <c r="O735" s="77"/>
      <c r="P735" s="77"/>
      <c r="Q735" s="77"/>
      <c r="R735" s="77"/>
      <c r="S735" s="77"/>
      <c r="T735" s="10"/>
      <c r="U735" s="10"/>
      <c r="V735" s="10"/>
      <c r="W735" s="10"/>
    </row>
    <row r="736" spans="3:23" ht="15.75" thickBot="1"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</row>
    <row r="737" spans="3:23" ht="21" thickBot="1">
      <c r="C737" s="78" t="s">
        <v>0</v>
      </c>
      <c r="D737" s="78" t="s">
        <v>1</v>
      </c>
      <c r="E737" s="80" t="s">
        <v>2</v>
      </c>
      <c r="F737" s="81"/>
      <c r="G737" s="84" t="s">
        <v>3</v>
      </c>
      <c r="H737" s="85"/>
      <c r="I737" s="85"/>
      <c r="J737" s="85"/>
      <c r="K737" s="85"/>
      <c r="L737" s="85"/>
      <c r="M737" s="85"/>
      <c r="N737" s="85"/>
      <c r="O737" s="85"/>
      <c r="P737" s="85"/>
      <c r="Q737" s="85"/>
      <c r="R737" s="85"/>
      <c r="S737" s="85"/>
      <c r="T737" s="85"/>
      <c r="U737" s="85"/>
      <c r="V737" s="85"/>
      <c r="W737" s="86"/>
    </row>
    <row r="738" spans="3:23" ht="15.75" thickBot="1">
      <c r="C738" s="79"/>
      <c r="D738" s="79"/>
      <c r="E738" s="82"/>
      <c r="F738" s="83"/>
      <c r="G738" s="11" t="s">
        <v>4</v>
      </c>
      <c r="H738" s="11" t="s">
        <v>5</v>
      </c>
      <c r="I738" s="11" t="s">
        <v>6</v>
      </c>
      <c r="J738" s="11" t="s">
        <v>7</v>
      </c>
      <c r="K738" s="11" t="s">
        <v>8</v>
      </c>
      <c r="L738" s="11" t="s">
        <v>9</v>
      </c>
      <c r="M738" s="11" t="s">
        <v>10</v>
      </c>
      <c r="N738" s="11" t="s">
        <v>11</v>
      </c>
      <c r="O738" s="11" t="s">
        <v>12</v>
      </c>
      <c r="P738" s="11" t="s">
        <v>13</v>
      </c>
      <c r="Q738" s="11" t="s">
        <v>14</v>
      </c>
      <c r="R738" s="11" t="s">
        <v>15</v>
      </c>
      <c r="S738" s="11" t="s">
        <v>16</v>
      </c>
      <c r="T738" s="11" t="s">
        <v>17</v>
      </c>
      <c r="U738" s="11" t="s">
        <v>18</v>
      </c>
      <c r="V738" s="11" t="s">
        <v>19</v>
      </c>
      <c r="W738" s="11" t="s">
        <v>20</v>
      </c>
    </row>
    <row r="739" spans="3:23" ht="15.75" thickBot="1">
      <c r="C739" s="64">
        <v>1</v>
      </c>
      <c r="D739" s="13">
        <v>2</v>
      </c>
      <c r="E739" s="87">
        <v>3</v>
      </c>
      <c r="F739" s="88"/>
      <c r="G739" s="13">
        <v>4</v>
      </c>
      <c r="H739" s="13">
        <v>5</v>
      </c>
      <c r="I739" s="13">
        <v>6</v>
      </c>
      <c r="J739" s="13">
        <v>7</v>
      </c>
      <c r="K739" s="13">
        <v>8</v>
      </c>
      <c r="L739" s="13">
        <v>9</v>
      </c>
      <c r="M739" s="13">
        <v>10</v>
      </c>
      <c r="N739" s="13">
        <v>11</v>
      </c>
      <c r="O739" s="13">
        <v>12</v>
      </c>
      <c r="P739" s="13">
        <v>13</v>
      </c>
      <c r="Q739" s="13">
        <v>14</v>
      </c>
      <c r="R739" s="13">
        <v>15</v>
      </c>
      <c r="S739" s="13">
        <v>16</v>
      </c>
      <c r="T739" s="13">
        <v>17</v>
      </c>
      <c r="U739" s="13">
        <v>18</v>
      </c>
      <c r="V739" s="13">
        <v>19</v>
      </c>
      <c r="W739" s="13">
        <v>20</v>
      </c>
    </row>
    <row r="740" spans="3:23" ht="16.5" thickBot="1">
      <c r="C740" s="89" t="s">
        <v>119</v>
      </c>
      <c r="D740" s="92" t="s">
        <v>133</v>
      </c>
      <c r="E740" s="75" t="s">
        <v>21</v>
      </c>
      <c r="F740" s="76"/>
      <c r="G740" s="14">
        <f>SUM(H740:W740)</f>
        <v>15</v>
      </c>
      <c r="H740" s="19"/>
      <c r="I740" s="13"/>
      <c r="J740" s="13">
        <v>8</v>
      </c>
      <c r="K740" s="13"/>
      <c r="L740" s="19"/>
      <c r="M740" s="13"/>
      <c r="N740" s="13">
        <v>4</v>
      </c>
      <c r="O740" s="13"/>
      <c r="P740" s="13"/>
      <c r="Q740" s="13">
        <v>3</v>
      </c>
      <c r="R740" s="13"/>
      <c r="S740" s="13"/>
      <c r="T740" s="13"/>
      <c r="U740" s="13"/>
      <c r="V740" s="13"/>
      <c r="W740" s="13"/>
    </row>
    <row r="741" spans="3:23" ht="16.5" thickBot="1">
      <c r="C741" s="90"/>
      <c r="D741" s="93"/>
      <c r="E741" s="87" t="s">
        <v>22</v>
      </c>
      <c r="F741" s="88"/>
      <c r="G741" s="14">
        <f>SUM(H741:W741)</f>
        <v>11</v>
      </c>
      <c r="H741" s="19"/>
      <c r="I741" s="13"/>
      <c r="J741" s="13">
        <v>7</v>
      </c>
      <c r="K741" s="13"/>
      <c r="L741" s="21"/>
      <c r="M741" s="13"/>
      <c r="N741" s="13">
        <v>2</v>
      </c>
      <c r="O741" s="13"/>
      <c r="P741" s="13"/>
      <c r="Q741" s="13">
        <v>2</v>
      </c>
      <c r="R741" s="13"/>
      <c r="S741" s="13"/>
      <c r="T741" s="13"/>
      <c r="U741" s="13"/>
      <c r="V741" s="13"/>
      <c r="W741" s="13"/>
    </row>
    <row r="742" spans="3:23" ht="26.25" thickBot="1">
      <c r="C742" s="90"/>
      <c r="D742" s="93"/>
      <c r="E742" s="15" t="s">
        <v>23</v>
      </c>
      <c r="F742" s="15" t="s">
        <v>24</v>
      </c>
      <c r="G742" s="16">
        <f>SUM(G740)</f>
        <v>15</v>
      </c>
      <c r="H742" s="16" t="s">
        <v>108</v>
      </c>
      <c r="I742" s="16" t="s">
        <v>108</v>
      </c>
      <c r="J742" s="16">
        <f>SUM((J741*100)/J740)</f>
        <v>87.5</v>
      </c>
      <c r="K742" s="16" t="s">
        <v>108</v>
      </c>
      <c r="L742" s="16" t="s">
        <v>108</v>
      </c>
      <c r="M742" s="16" t="s">
        <v>108</v>
      </c>
      <c r="N742" s="16">
        <f>SUM((N741*100)/N740)</f>
        <v>50</v>
      </c>
      <c r="O742" s="16" t="s">
        <v>108</v>
      </c>
      <c r="P742" s="16" t="s">
        <v>108</v>
      </c>
      <c r="Q742" s="16">
        <f>SUM((Q741*100)/Q740)</f>
        <v>66.666666666666671</v>
      </c>
      <c r="R742" s="16" t="s">
        <v>108</v>
      </c>
      <c r="S742" s="16" t="s">
        <v>108</v>
      </c>
      <c r="T742" s="16" t="s">
        <v>108</v>
      </c>
      <c r="U742" s="16" t="s">
        <v>108</v>
      </c>
      <c r="V742" s="16" t="s">
        <v>108</v>
      </c>
      <c r="W742" s="16" t="s">
        <v>108</v>
      </c>
    </row>
    <row r="743" spans="3:23" ht="16.5" thickBot="1">
      <c r="C743" s="90"/>
      <c r="D743" s="93"/>
      <c r="E743" s="75" t="s">
        <v>25</v>
      </c>
      <c r="F743" s="76"/>
      <c r="G743" s="14">
        <f>SUM(H743:W743)</f>
        <v>0</v>
      </c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</row>
    <row r="744" spans="3:23" ht="16.5" thickBot="1">
      <c r="C744" s="90"/>
      <c r="D744" s="93"/>
      <c r="E744" s="87" t="s">
        <v>22</v>
      </c>
      <c r="F744" s="88"/>
      <c r="G744" s="14">
        <f>SUM(H744:W744)</f>
        <v>0</v>
      </c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</row>
    <row r="745" spans="3:23" ht="26.25" thickBot="1">
      <c r="C745" s="90"/>
      <c r="D745" s="93"/>
      <c r="E745" s="15" t="s">
        <v>23</v>
      </c>
      <c r="F745" s="61" t="s">
        <v>24</v>
      </c>
      <c r="G745" s="16" t="s">
        <v>108</v>
      </c>
      <c r="H745" s="16" t="s">
        <v>108</v>
      </c>
      <c r="I745" s="16" t="s">
        <v>108</v>
      </c>
      <c r="J745" s="16" t="s">
        <v>108</v>
      </c>
      <c r="K745" s="16" t="s">
        <v>108</v>
      </c>
      <c r="L745" s="16" t="s">
        <v>108</v>
      </c>
      <c r="M745" s="16" t="s">
        <v>108</v>
      </c>
      <c r="N745" s="16" t="s">
        <v>108</v>
      </c>
      <c r="O745" s="16" t="s">
        <v>108</v>
      </c>
      <c r="P745" s="16" t="s">
        <v>108</v>
      </c>
      <c r="Q745" s="16" t="s">
        <v>108</v>
      </c>
      <c r="R745" s="16" t="s">
        <v>108</v>
      </c>
      <c r="S745" s="16" t="s">
        <v>108</v>
      </c>
      <c r="T745" s="16" t="s">
        <v>108</v>
      </c>
      <c r="U745" s="16" t="s">
        <v>108</v>
      </c>
      <c r="V745" s="16" t="s">
        <v>108</v>
      </c>
      <c r="W745" s="16" t="s">
        <v>108</v>
      </c>
    </row>
    <row r="746" spans="3:23" ht="16.5" thickBot="1">
      <c r="C746" s="90"/>
      <c r="D746" s="93"/>
      <c r="E746" s="75" t="s">
        <v>26</v>
      </c>
      <c r="F746" s="76"/>
      <c r="G746" s="14">
        <f>SUM(H746:W746)</f>
        <v>11</v>
      </c>
      <c r="H746" s="13"/>
      <c r="I746" s="13"/>
      <c r="J746" s="13">
        <v>7</v>
      </c>
      <c r="K746" s="13"/>
      <c r="L746" s="13"/>
      <c r="M746" s="13"/>
      <c r="N746" s="13">
        <v>2</v>
      </c>
      <c r="O746" s="13"/>
      <c r="P746" s="13"/>
      <c r="Q746" s="13">
        <v>2</v>
      </c>
      <c r="R746" s="13"/>
      <c r="S746" s="13"/>
      <c r="T746" s="13"/>
      <c r="U746" s="13"/>
      <c r="V746" s="13"/>
      <c r="W746" s="13"/>
    </row>
    <row r="747" spans="3:23" ht="16.5" thickBot="1">
      <c r="C747" s="90"/>
      <c r="D747" s="93"/>
      <c r="E747" s="87" t="s">
        <v>22</v>
      </c>
      <c r="F747" s="88"/>
      <c r="G747" s="14">
        <f>SUM(H747:W747)</f>
        <v>8</v>
      </c>
      <c r="H747" s="13"/>
      <c r="I747" s="13"/>
      <c r="J747" s="13">
        <v>4</v>
      </c>
      <c r="K747" s="13"/>
      <c r="L747" s="13"/>
      <c r="M747" s="13"/>
      <c r="N747" s="13">
        <v>2</v>
      </c>
      <c r="O747" s="13"/>
      <c r="P747" s="13"/>
      <c r="Q747" s="13">
        <v>2</v>
      </c>
      <c r="R747" s="13"/>
      <c r="S747" s="13"/>
      <c r="T747" s="13"/>
      <c r="U747" s="13"/>
      <c r="V747" s="13"/>
      <c r="W747" s="13"/>
    </row>
    <row r="748" spans="3:23" ht="26.25" thickBot="1">
      <c r="C748" s="91"/>
      <c r="D748" s="94"/>
      <c r="E748" s="15" t="s">
        <v>23</v>
      </c>
      <c r="F748" s="61" t="s">
        <v>24</v>
      </c>
      <c r="G748" s="16">
        <f>SUM((G747*100)/G746)</f>
        <v>72.727272727272734</v>
      </c>
      <c r="H748" s="16" t="s">
        <v>108</v>
      </c>
      <c r="I748" s="16" t="s">
        <v>108</v>
      </c>
      <c r="J748" s="16">
        <f>SUM((J747*100)/J746)</f>
        <v>57.142857142857146</v>
      </c>
      <c r="K748" s="16" t="s">
        <v>108</v>
      </c>
      <c r="L748" s="16" t="s">
        <v>108</v>
      </c>
      <c r="M748" s="16" t="s">
        <v>108</v>
      </c>
      <c r="N748" s="16">
        <f>SUM((N747*100)/N746)</f>
        <v>100</v>
      </c>
      <c r="O748" s="16" t="s">
        <v>108</v>
      </c>
      <c r="P748" s="16" t="s">
        <v>108</v>
      </c>
      <c r="Q748" s="16">
        <f>SUM((Q747*100)/Q746)</f>
        <v>100</v>
      </c>
      <c r="R748" s="16" t="s">
        <v>108</v>
      </c>
      <c r="S748" s="16" t="s">
        <v>108</v>
      </c>
      <c r="T748" s="16" t="s">
        <v>108</v>
      </c>
      <c r="U748" s="16" t="s">
        <v>108</v>
      </c>
      <c r="V748" s="16" t="s">
        <v>108</v>
      </c>
      <c r="W748" s="16" t="s">
        <v>108</v>
      </c>
    </row>
    <row r="749" spans="3:23" ht="16.5" thickBot="1">
      <c r="C749" s="64"/>
      <c r="D749" s="13"/>
      <c r="E749" s="75"/>
      <c r="F749" s="76"/>
      <c r="G749" s="18">
        <v>53</v>
      </c>
      <c r="H749" s="18"/>
      <c r="I749" s="18"/>
      <c r="J749" s="18"/>
      <c r="K749" s="18"/>
      <c r="L749" s="18"/>
      <c r="M749" s="18"/>
      <c r="N749" s="18">
        <f t="shared" ref="N749:W749" si="75">IF(N740="","",N747/N740*100)</f>
        <v>50</v>
      </c>
      <c r="O749" s="18" t="str">
        <f t="shared" si="75"/>
        <v/>
      </c>
      <c r="P749" s="18" t="str">
        <f t="shared" si="75"/>
        <v/>
      </c>
      <c r="Q749" s="18">
        <f t="shared" si="75"/>
        <v>66.666666666666657</v>
      </c>
      <c r="R749" s="18" t="str">
        <f t="shared" si="75"/>
        <v/>
      </c>
      <c r="S749" s="18" t="str">
        <f t="shared" si="75"/>
        <v/>
      </c>
      <c r="T749" s="18" t="str">
        <f t="shared" si="75"/>
        <v/>
      </c>
      <c r="U749" s="18" t="str">
        <f t="shared" si="75"/>
        <v/>
      </c>
      <c r="V749" s="18" t="str">
        <f t="shared" si="75"/>
        <v/>
      </c>
      <c r="W749" s="18" t="str">
        <f t="shared" si="75"/>
        <v/>
      </c>
    </row>
    <row r="750" spans="3:23"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</row>
    <row r="751" spans="3:23"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</row>
    <row r="752" spans="3:23"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</row>
    <row r="753" spans="3:23">
      <c r="C753" s="10"/>
      <c r="D753" s="10"/>
      <c r="E753" s="10"/>
      <c r="F753" s="77" t="s">
        <v>134</v>
      </c>
      <c r="G753" s="77"/>
      <c r="H753" s="77"/>
      <c r="I753" s="77"/>
      <c r="J753" s="77"/>
      <c r="K753" s="77"/>
      <c r="L753" s="77"/>
      <c r="M753" s="77"/>
      <c r="N753" s="77"/>
      <c r="O753" s="77"/>
      <c r="P753" s="77"/>
      <c r="Q753" s="77"/>
      <c r="R753" s="77"/>
      <c r="S753" s="77"/>
      <c r="T753" s="10"/>
      <c r="U753" s="10"/>
      <c r="V753" s="10"/>
      <c r="W753" s="10"/>
    </row>
    <row r="754" spans="3:23">
      <c r="C754" s="10"/>
      <c r="D754" s="10"/>
      <c r="E754" s="10"/>
      <c r="F754" s="77"/>
      <c r="G754" s="77"/>
      <c r="H754" s="77"/>
      <c r="I754" s="77"/>
      <c r="J754" s="77"/>
      <c r="K754" s="77"/>
      <c r="L754" s="77"/>
      <c r="M754" s="77"/>
      <c r="N754" s="77"/>
      <c r="O754" s="77"/>
      <c r="P754" s="77"/>
      <c r="Q754" s="77"/>
      <c r="R754" s="77"/>
      <c r="S754" s="77"/>
      <c r="T754" s="10"/>
      <c r="U754" s="10"/>
      <c r="V754" s="10"/>
      <c r="W754" s="10"/>
    </row>
    <row r="755" spans="3:23">
      <c r="C755" s="10"/>
      <c r="D755" s="10"/>
      <c r="E755" s="10"/>
      <c r="F755" s="77"/>
      <c r="G755" s="77"/>
      <c r="H755" s="77"/>
      <c r="I755" s="77"/>
      <c r="J755" s="77"/>
      <c r="K755" s="77"/>
      <c r="L755" s="77"/>
      <c r="M755" s="77"/>
      <c r="N755" s="77"/>
      <c r="O755" s="77"/>
      <c r="P755" s="77"/>
      <c r="Q755" s="77"/>
      <c r="R755" s="77"/>
      <c r="S755" s="77"/>
      <c r="T755" s="10"/>
      <c r="U755" s="10"/>
      <c r="V755" s="10"/>
      <c r="W755" s="10"/>
    </row>
    <row r="756" spans="3:23" ht="15.75" thickBot="1"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</row>
    <row r="757" spans="3:23" ht="21" thickBot="1">
      <c r="C757" s="78" t="s">
        <v>0</v>
      </c>
      <c r="D757" s="78" t="s">
        <v>1</v>
      </c>
      <c r="E757" s="80" t="s">
        <v>2</v>
      </c>
      <c r="F757" s="81"/>
      <c r="G757" s="84" t="s">
        <v>3</v>
      </c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  <c r="U757" s="85"/>
      <c r="V757" s="85"/>
      <c r="W757" s="86"/>
    </row>
    <row r="758" spans="3:23" ht="15.75" thickBot="1">
      <c r="C758" s="79"/>
      <c r="D758" s="79"/>
      <c r="E758" s="82"/>
      <c r="F758" s="83"/>
      <c r="G758" s="11" t="s">
        <v>4</v>
      </c>
      <c r="H758" s="11" t="s">
        <v>5</v>
      </c>
      <c r="I758" s="11" t="s">
        <v>6</v>
      </c>
      <c r="J758" s="11" t="s">
        <v>7</v>
      </c>
      <c r="K758" s="11" t="s">
        <v>8</v>
      </c>
      <c r="L758" s="11" t="s">
        <v>9</v>
      </c>
      <c r="M758" s="11" t="s">
        <v>10</v>
      </c>
      <c r="N758" s="11" t="s">
        <v>11</v>
      </c>
      <c r="O758" s="11" t="s">
        <v>12</v>
      </c>
      <c r="P758" s="11" t="s">
        <v>13</v>
      </c>
      <c r="Q758" s="11" t="s">
        <v>14</v>
      </c>
      <c r="R758" s="11" t="s">
        <v>15</v>
      </c>
      <c r="S758" s="11" t="s">
        <v>16</v>
      </c>
      <c r="T758" s="11" t="s">
        <v>17</v>
      </c>
      <c r="U758" s="11" t="s">
        <v>18</v>
      </c>
      <c r="V758" s="11" t="s">
        <v>19</v>
      </c>
      <c r="W758" s="11" t="s">
        <v>20</v>
      </c>
    </row>
    <row r="759" spans="3:23" ht="15.75" thickBot="1">
      <c r="C759" s="64">
        <v>1</v>
      </c>
      <c r="D759" s="13">
        <v>2</v>
      </c>
      <c r="E759" s="87">
        <v>3</v>
      </c>
      <c r="F759" s="88"/>
      <c r="G759" s="13">
        <v>4</v>
      </c>
      <c r="H759" s="13">
        <v>5</v>
      </c>
      <c r="I759" s="13">
        <v>6</v>
      </c>
      <c r="J759" s="13">
        <v>7</v>
      </c>
      <c r="K759" s="13">
        <v>8</v>
      </c>
      <c r="L759" s="13">
        <v>9</v>
      </c>
      <c r="M759" s="13">
        <v>10</v>
      </c>
      <c r="N759" s="13">
        <v>11</v>
      </c>
      <c r="O759" s="13">
        <v>12</v>
      </c>
      <c r="P759" s="13">
        <v>13</v>
      </c>
      <c r="Q759" s="13">
        <v>14</v>
      </c>
      <c r="R759" s="13">
        <v>15</v>
      </c>
      <c r="S759" s="13">
        <v>16</v>
      </c>
      <c r="T759" s="13">
        <v>17</v>
      </c>
      <c r="U759" s="13">
        <v>18</v>
      </c>
      <c r="V759" s="13">
        <v>19</v>
      </c>
      <c r="W759" s="13">
        <v>20</v>
      </c>
    </row>
    <row r="760" spans="3:23" ht="16.5" thickBot="1">
      <c r="C760" s="89" t="s">
        <v>114</v>
      </c>
      <c r="D760" s="92" t="s">
        <v>135</v>
      </c>
      <c r="E760" s="75" t="s">
        <v>21</v>
      </c>
      <c r="F760" s="76"/>
      <c r="G760" s="14">
        <f>SUM(H760:W760)</f>
        <v>119</v>
      </c>
      <c r="H760" s="19"/>
      <c r="I760" s="13"/>
      <c r="J760" s="13"/>
      <c r="K760" s="13"/>
      <c r="L760" s="19">
        <v>98</v>
      </c>
      <c r="M760" s="13"/>
      <c r="N760" s="13">
        <v>21</v>
      </c>
      <c r="O760" s="13"/>
      <c r="P760" s="13"/>
      <c r="Q760" s="13"/>
      <c r="R760" s="13"/>
      <c r="S760" s="13"/>
      <c r="T760" s="13"/>
      <c r="U760" s="13"/>
      <c r="V760" s="13"/>
      <c r="W760" s="13"/>
    </row>
    <row r="761" spans="3:23" ht="16.5" thickBot="1">
      <c r="C761" s="90"/>
      <c r="D761" s="93"/>
      <c r="E761" s="87" t="s">
        <v>22</v>
      </c>
      <c r="F761" s="88"/>
      <c r="G761" s="14">
        <f>SUM(H761:W761)</f>
        <v>86</v>
      </c>
      <c r="H761" s="19"/>
      <c r="I761" s="13"/>
      <c r="J761" s="13"/>
      <c r="K761" s="13"/>
      <c r="L761" s="21">
        <v>71</v>
      </c>
      <c r="M761" s="13"/>
      <c r="N761" s="13">
        <v>15</v>
      </c>
      <c r="O761" s="13"/>
      <c r="P761" s="13"/>
      <c r="Q761" s="13"/>
      <c r="R761" s="13"/>
      <c r="S761" s="13"/>
      <c r="T761" s="13"/>
      <c r="U761" s="13"/>
      <c r="V761" s="13"/>
      <c r="W761" s="13"/>
    </row>
    <row r="762" spans="3:23" ht="26.25" thickBot="1">
      <c r="C762" s="90"/>
      <c r="D762" s="93"/>
      <c r="E762" s="15" t="s">
        <v>23</v>
      </c>
      <c r="F762" s="15" t="s">
        <v>24</v>
      </c>
      <c r="G762" s="16">
        <f>SUM(G760)</f>
        <v>119</v>
      </c>
      <c r="H762" s="16" t="s">
        <v>108</v>
      </c>
      <c r="I762" s="16" t="s">
        <v>108</v>
      </c>
      <c r="J762" s="16" t="s">
        <v>108</v>
      </c>
      <c r="K762" s="16" t="s">
        <v>108</v>
      </c>
      <c r="L762" s="16">
        <f>SUM((L761*100)/L760)</f>
        <v>72.448979591836732</v>
      </c>
      <c r="M762" s="16" t="s">
        <v>108</v>
      </c>
      <c r="N762" s="16">
        <f>SUM((N761*100)/N760)</f>
        <v>71.428571428571431</v>
      </c>
      <c r="O762" s="16" t="s">
        <v>108</v>
      </c>
      <c r="P762" s="16" t="s">
        <v>108</v>
      </c>
      <c r="Q762" s="16" t="s">
        <v>108</v>
      </c>
      <c r="R762" s="16" t="s">
        <v>108</v>
      </c>
      <c r="S762" s="16" t="s">
        <v>108</v>
      </c>
      <c r="T762" s="16" t="s">
        <v>108</v>
      </c>
      <c r="U762" s="16" t="s">
        <v>108</v>
      </c>
      <c r="V762" s="16" t="s">
        <v>108</v>
      </c>
      <c r="W762" s="16" t="s">
        <v>108</v>
      </c>
    </row>
    <row r="763" spans="3:23" ht="16.5" thickBot="1">
      <c r="C763" s="90"/>
      <c r="D763" s="93"/>
      <c r="E763" s="75" t="s">
        <v>25</v>
      </c>
      <c r="F763" s="76"/>
      <c r="G763" s="14">
        <f>SUM(H763:W763)</f>
        <v>0</v>
      </c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</row>
    <row r="764" spans="3:23" ht="16.5" thickBot="1">
      <c r="C764" s="90"/>
      <c r="D764" s="93"/>
      <c r="E764" s="87" t="s">
        <v>22</v>
      </c>
      <c r="F764" s="88"/>
      <c r="G764" s="14">
        <f>SUM(H764:W764)</f>
        <v>0</v>
      </c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</row>
    <row r="765" spans="3:23" ht="26.25" thickBot="1">
      <c r="C765" s="90"/>
      <c r="D765" s="93"/>
      <c r="E765" s="15" t="s">
        <v>23</v>
      </c>
      <c r="F765" s="61" t="s">
        <v>24</v>
      </c>
      <c r="G765" s="16" t="s">
        <v>108</v>
      </c>
      <c r="H765" s="16" t="s">
        <v>108</v>
      </c>
      <c r="I765" s="16" t="s">
        <v>108</v>
      </c>
      <c r="J765" s="16" t="s">
        <v>108</v>
      </c>
      <c r="K765" s="16" t="s">
        <v>108</v>
      </c>
      <c r="L765" s="16" t="s">
        <v>108</v>
      </c>
      <c r="M765" s="16" t="s">
        <v>108</v>
      </c>
      <c r="N765" s="16" t="s">
        <v>108</v>
      </c>
      <c r="O765" s="16" t="s">
        <v>108</v>
      </c>
      <c r="P765" s="16" t="s">
        <v>108</v>
      </c>
      <c r="Q765" s="16" t="s">
        <v>108</v>
      </c>
      <c r="R765" s="16" t="s">
        <v>108</v>
      </c>
      <c r="S765" s="16" t="s">
        <v>108</v>
      </c>
      <c r="T765" s="16" t="s">
        <v>108</v>
      </c>
      <c r="U765" s="16" t="s">
        <v>108</v>
      </c>
      <c r="V765" s="16" t="s">
        <v>108</v>
      </c>
      <c r="W765" s="16" t="s">
        <v>108</v>
      </c>
    </row>
    <row r="766" spans="3:23" ht="16.5" thickBot="1">
      <c r="C766" s="90"/>
      <c r="D766" s="93"/>
      <c r="E766" s="75" t="s">
        <v>26</v>
      </c>
      <c r="F766" s="76"/>
      <c r="G766" s="14">
        <f>SUM(H766:W766)</f>
        <v>86</v>
      </c>
      <c r="H766" s="13"/>
      <c r="I766" s="13"/>
      <c r="J766" s="13"/>
      <c r="K766" s="13"/>
      <c r="L766" s="13">
        <v>71</v>
      </c>
      <c r="M766" s="13"/>
      <c r="N766" s="13">
        <v>15</v>
      </c>
      <c r="O766" s="13"/>
      <c r="P766" s="13"/>
      <c r="Q766" s="13"/>
      <c r="R766" s="13"/>
      <c r="S766" s="13"/>
      <c r="T766" s="13"/>
      <c r="U766" s="13"/>
      <c r="V766" s="13"/>
      <c r="W766" s="13"/>
    </row>
    <row r="767" spans="3:23" ht="16.5" thickBot="1">
      <c r="C767" s="90"/>
      <c r="D767" s="93"/>
      <c r="E767" s="87" t="s">
        <v>22</v>
      </c>
      <c r="F767" s="88"/>
      <c r="G767" s="14">
        <f>SUM(H767:W767)</f>
        <v>76</v>
      </c>
      <c r="H767" s="13"/>
      <c r="I767" s="13"/>
      <c r="J767" s="13"/>
      <c r="K767" s="13"/>
      <c r="L767" s="13">
        <v>62</v>
      </c>
      <c r="M767" s="13"/>
      <c r="N767" s="13">
        <v>14</v>
      </c>
      <c r="O767" s="13"/>
      <c r="P767" s="13"/>
      <c r="Q767" s="13"/>
      <c r="R767" s="13"/>
      <c r="S767" s="13"/>
      <c r="T767" s="13"/>
      <c r="U767" s="13"/>
      <c r="V767" s="13"/>
      <c r="W767" s="13"/>
    </row>
    <row r="768" spans="3:23" ht="26.25" thickBot="1">
      <c r="C768" s="91"/>
      <c r="D768" s="94"/>
      <c r="E768" s="15" t="s">
        <v>23</v>
      </c>
      <c r="F768" s="61" t="s">
        <v>24</v>
      </c>
      <c r="G768" s="16">
        <f>SUM((G767*100)/G766)</f>
        <v>88.372093023255815</v>
      </c>
      <c r="H768" s="16" t="s">
        <v>108</v>
      </c>
      <c r="I768" s="16" t="s">
        <v>108</v>
      </c>
      <c r="J768" s="16" t="s">
        <v>108</v>
      </c>
      <c r="K768" s="16" t="s">
        <v>108</v>
      </c>
      <c r="L768" s="16">
        <f>SUM((L767*100)/L766)</f>
        <v>87.323943661971825</v>
      </c>
      <c r="M768" s="16" t="s">
        <v>108</v>
      </c>
      <c r="N768" s="16">
        <f>SUM((N767*100)/N766)</f>
        <v>93.333333333333329</v>
      </c>
      <c r="O768" s="16" t="s">
        <v>108</v>
      </c>
      <c r="P768" s="16" t="s">
        <v>108</v>
      </c>
      <c r="Q768" s="16" t="s">
        <v>108</v>
      </c>
      <c r="R768" s="16" t="s">
        <v>108</v>
      </c>
      <c r="S768" s="16" t="s">
        <v>108</v>
      </c>
      <c r="T768" s="16" t="s">
        <v>108</v>
      </c>
      <c r="U768" s="16" t="s">
        <v>108</v>
      </c>
      <c r="V768" s="16" t="s">
        <v>108</v>
      </c>
      <c r="W768" s="16" t="s">
        <v>108</v>
      </c>
    </row>
    <row r="769" spans="3:23" ht="16.5" thickBot="1">
      <c r="C769" s="64"/>
      <c r="D769" s="13"/>
      <c r="E769" s="75"/>
      <c r="F769" s="76"/>
      <c r="G769" s="18">
        <f t="shared" ref="G769" si="76">IF(G760="","",G767/G760*100)</f>
        <v>63.865546218487388</v>
      </c>
      <c r="H769" s="18"/>
      <c r="I769" s="18"/>
      <c r="J769" s="18"/>
      <c r="K769" s="18"/>
      <c r="L769" s="18"/>
      <c r="M769" s="18"/>
      <c r="N769" s="18"/>
      <c r="O769" s="18" t="str">
        <f t="shared" ref="O769:W769" si="77">IF(O760="","",O767/O760*100)</f>
        <v/>
      </c>
      <c r="P769" s="18" t="str">
        <f t="shared" si="77"/>
        <v/>
      </c>
      <c r="Q769" s="18" t="str">
        <f t="shared" si="77"/>
        <v/>
      </c>
      <c r="R769" s="18" t="str">
        <f t="shared" si="77"/>
        <v/>
      </c>
      <c r="S769" s="18" t="str">
        <f t="shared" si="77"/>
        <v/>
      </c>
      <c r="T769" s="18" t="str">
        <f t="shared" si="77"/>
        <v/>
      </c>
      <c r="U769" s="18" t="str">
        <f t="shared" si="77"/>
        <v/>
      </c>
      <c r="V769" s="18" t="str">
        <f t="shared" si="77"/>
        <v/>
      </c>
      <c r="W769" s="18" t="str">
        <f t="shared" si="77"/>
        <v/>
      </c>
    </row>
    <row r="771" spans="3:23">
      <c r="C771" s="10"/>
      <c r="D771" s="10"/>
      <c r="E771" s="10"/>
      <c r="F771" s="77" t="s">
        <v>79</v>
      </c>
      <c r="G771" s="77"/>
      <c r="H771" s="77"/>
      <c r="I771" s="77"/>
      <c r="J771" s="77"/>
      <c r="K771" s="77"/>
      <c r="L771" s="77"/>
      <c r="M771" s="77"/>
      <c r="N771" s="77"/>
      <c r="O771" s="77"/>
      <c r="P771" s="77"/>
      <c r="Q771" s="77"/>
      <c r="R771" s="77"/>
      <c r="S771" s="77"/>
      <c r="T771" s="10"/>
      <c r="U771" s="10"/>
      <c r="V771" s="10"/>
      <c r="W771" s="10"/>
    </row>
    <row r="772" spans="3:23">
      <c r="C772" s="10"/>
      <c r="D772" s="10"/>
      <c r="E772" s="10"/>
      <c r="F772" s="77"/>
      <c r="G772" s="77"/>
      <c r="H772" s="77"/>
      <c r="I772" s="77"/>
      <c r="J772" s="77"/>
      <c r="K772" s="77"/>
      <c r="L772" s="77"/>
      <c r="M772" s="77"/>
      <c r="N772" s="77"/>
      <c r="O772" s="77"/>
      <c r="P772" s="77"/>
      <c r="Q772" s="77"/>
      <c r="R772" s="77"/>
      <c r="S772" s="77"/>
      <c r="T772" s="10"/>
      <c r="U772" s="10"/>
      <c r="V772" s="10"/>
      <c r="W772" s="10"/>
    </row>
    <row r="773" spans="3:23">
      <c r="C773" s="10"/>
      <c r="D773" s="10"/>
      <c r="E773" s="10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  <c r="Q773" s="77"/>
      <c r="R773" s="77"/>
      <c r="S773" s="77"/>
      <c r="T773" s="10"/>
      <c r="U773" s="10"/>
      <c r="V773" s="10"/>
      <c r="W773" s="10"/>
    </row>
    <row r="774" spans="3:23" ht="15.75" thickBot="1"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</row>
    <row r="775" spans="3:23" ht="21" thickBot="1">
      <c r="C775" s="78" t="s">
        <v>0</v>
      </c>
      <c r="D775" s="78" t="s">
        <v>1</v>
      </c>
      <c r="E775" s="80" t="s">
        <v>2</v>
      </c>
      <c r="F775" s="81"/>
      <c r="G775" s="84" t="s">
        <v>3</v>
      </c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  <c r="U775" s="85"/>
      <c r="V775" s="85"/>
      <c r="W775" s="86"/>
    </row>
    <row r="776" spans="3:23" ht="15.75" thickBot="1">
      <c r="C776" s="79"/>
      <c r="D776" s="79"/>
      <c r="E776" s="82"/>
      <c r="F776" s="83"/>
      <c r="G776" s="11" t="s">
        <v>4</v>
      </c>
      <c r="H776" s="11" t="s">
        <v>5</v>
      </c>
      <c r="I776" s="11" t="s">
        <v>6</v>
      </c>
      <c r="J776" s="11" t="s">
        <v>7</v>
      </c>
      <c r="K776" s="11" t="s">
        <v>8</v>
      </c>
      <c r="L776" s="11" t="s">
        <v>9</v>
      </c>
      <c r="M776" s="11" t="s">
        <v>10</v>
      </c>
      <c r="N776" s="11" t="s">
        <v>11</v>
      </c>
      <c r="O776" s="11" t="s">
        <v>12</v>
      </c>
      <c r="P776" s="11" t="s">
        <v>13</v>
      </c>
      <c r="Q776" s="11" t="s">
        <v>14</v>
      </c>
      <c r="R776" s="11" t="s">
        <v>15</v>
      </c>
      <c r="S776" s="11" t="s">
        <v>16</v>
      </c>
      <c r="T776" s="11" t="s">
        <v>17</v>
      </c>
      <c r="U776" s="11" t="s">
        <v>18</v>
      </c>
      <c r="V776" s="11" t="s">
        <v>19</v>
      </c>
      <c r="W776" s="11" t="s">
        <v>20</v>
      </c>
    </row>
    <row r="777" spans="3:23" ht="15.75" thickBot="1">
      <c r="C777" s="64">
        <v>1</v>
      </c>
      <c r="D777" s="13">
        <v>2</v>
      </c>
      <c r="E777" s="87">
        <v>3</v>
      </c>
      <c r="F777" s="88"/>
      <c r="G777" s="13">
        <v>4</v>
      </c>
      <c r="H777" s="13">
        <v>5</v>
      </c>
      <c r="I777" s="13">
        <v>6</v>
      </c>
      <c r="J777" s="13">
        <v>7</v>
      </c>
      <c r="K777" s="13">
        <v>8</v>
      </c>
      <c r="L777" s="13">
        <v>9</v>
      </c>
      <c r="M777" s="13">
        <v>10</v>
      </c>
      <c r="N777" s="13">
        <v>11</v>
      </c>
      <c r="O777" s="13">
        <v>12</v>
      </c>
      <c r="P777" s="13">
        <v>13</v>
      </c>
      <c r="Q777" s="13">
        <v>14</v>
      </c>
      <c r="R777" s="13">
        <v>15</v>
      </c>
      <c r="S777" s="13">
        <v>16</v>
      </c>
      <c r="T777" s="13">
        <v>17</v>
      </c>
      <c r="U777" s="13">
        <v>18</v>
      </c>
      <c r="V777" s="13">
        <v>19</v>
      </c>
      <c r="W777" s="13">
        <v>20</v>
      </c>
    </row>
    <row r="778" spans="3:23" ht="16.5" thickBot="1">
      <c r="C778" s="95" t="s">
        <v>128</v>
      </c>
      <c r="D778" s="92" t="s">
        <v>80</v>
      </c>
      <c r="E778" s="75" t="s">
        <v>21</v>
      </c>
      <c r="F778" s="76"/>
      <c r="G778" s="14">
        <v>25</v>
      </c>
      <c r="H778" s="19"/>
      <c r="I778" s="13"/>
      <c r="J778" s="13">
        <v>25</v>
      </c>
      <c r="K778" s="13"/>
      <c r="L778" s="19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</row>
    <row r="779" spans="3:23" ht="16.5" thickBot="1">
      <c r="C779" s="96"/>
      <c r="D779" s="93"/>
      <c r="E779" s="87" t="s">
        <v>22</v>
      </c>
      <c r="F779" s="88"/>
      <c r="G779" s="14">
        <v>21</v>
      </c>
      <c r="H779" s="19"/>
      <c r="I779" s="13"/>
      <c r="J779" s="13">
        <v>21</v>
      </c>
      <c r="K779" s="13"/>
      <c r="L779" s="19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</row>
    <row r="780" spans="3:23" ht="26.25" thickBot="1">
      <c r="C780" s="96"/>
      <c r="D780" s="93"/>
      <c r="E780" s="15" t="s">
        <v>23</v>
      </c>
      <c r="F780" s="15" t="s">
        <v>24</v>
      </c>
      <c r="G780" s="16" t="s">
        <v>107</v>
      </c>
      <c r="H780" s="16" t="s">
        <v>108</v>
      </c>
      <c r="I780" s="16" t="s">
        <v>108</v>
      </c>
      <c r="J780" s="16" t="s">
        <v>107</v>
      </c>
      <c r="K780" s="16" t="s">
        <v>108</v>
      </c>
      <c r="L780" s="16" t="s">
        <v>108</v>
      </c>
      <c r="M780" s="16" t="s">
        <v>108</v>
      </c>
      <c r="N780" s="16" t="s">
        <v>108</v>
      </c>
      <c r="O780" s="16" t="s">
        <v>108</v>
      </c>
      <c r="P780" s="16" t="s">
        <v>108</v>
      </c>
      <c r="Q780" s="16" t="s">
        <v>108</v>
      </c>
      <c r="R780" s="16" t="s">
        <v>108</v>
      </c>
      <c r="S780" s="16" t="s">
        <v>108</v>
      </c>
      <c r="T780" s="16" t="s">
        <v>108</v>
      </c>
      <c r="U780" s="16" t="s">
        <v>108</v>
      </c>
      <c r="V780" s="16" t="s">
        <v>108</v>
      </c>
      <c r="W780" s="16" t="s">
        <v>108</v>
      </c>
    </row>
    <row r="781" spans="3:23" ht="16.5" thickBot="1">
      <c r="C781" s="96"/>
      <c r="D781" s="93"/>
      <c r="E781" s="75" t="s">
        <v>25</v>
      </c>
      <c r="F781" s="76"/>
      <c r="G781" s="14" t="s">
        <v>108</v>
      </c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</row>
    <row r="782" spans="3:23" ht="16.5" thickBot="1">
      <c r="C782" s="96"/>
      <c r="D782" s="93"/>
      <c r="E782" s="87" t="s">
        <v>22</v>
      </c>
      <c r="F782" s="88"/>
      <c r="G782" s="14" t="s">
        <v>108</v>
      </c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</row>
    <row r="783" spans="3:23" ht="26.25" thickBot="1">
      <c r="C783" s="96"/>
      <c r="D783" s="93"/>
      <c r="E783" s="15" t="s">
        <v>23</v>
      </c>
      <c r="F783" s="61" t="s">
        <v>24</v>
      </c>
      <c r="G783" s="16" t="s">
        <v>108</v>
      </c>
      <c r="H783" s="16" t="s">
        <v>108</v>
      </c>
      <c r="I783" s="16" t="s">
        <v>108</v>
      </c>
      <c r="J783" s="16" t="s">
        <v>108</v>
      </c>
      <c r="K783" s="16" t="s">
        <v>108</v>
      </c>
      <c r="L783" s="16" t="s">
        <v>108</v>
      </c>
      <c r="M783" s="16" t="s">
        <v>108</v>
      </c>
      <c r="N783" s="16" t="s">
        <v>108</v>
      </c>
      <c r="O783" s="16" t="s">
        <v>108</v>
      </c>
      <c r="P783" s="16" t="s">
        <v>108</v>
      </c>
      <c r="Q783" s="16" t="s">
        <v>108</v>
      </c>
      <c r="R783" s="16" t="s">
        <v>108</v>
      </c>
      <c r="S783" s="16" t="s">
        <v>108</v>
      </c>
      <c r="T783" s="16" t="s">
        <v>108</v>
      </c>
      <c r="U783" s="16" t="s">
        <v>108</v>
      </c>
      <c r="V783" s="16" t="s">
        <v>108</v>
      </c>
      <c r="W783" s="16" t="s">
        <v>108</v>
      </c>
    </row>
    <row r="784" spans="3:23" ht="16.5" thickBot="1">
      <c r="C784" s="96"/>
      <c r="D784" s="93"/>
      <c r="E784" s="75" t="s">
        <v>26</v>
      </c>
      <c r="F784" s="76"/>
      <c r="G784" s="14">
        <v>21</v>
      </c>
      <c r="H784" s="13"/>
      <c r="I784" s="13"/>
      <c r="J784" s="13">
        <v>21</v>
      </c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</row>
    <row r="785" spans="3:23" ht="16.5" thickBot="1">
      <c r="C785" s="96"/>
      <c r="D785" s="93"/>
      <c r="E785" s="87" t="s">
        <v>22</v>
      </c>
      <c r="F785" s="88"/>
      <c r="G785" s="14">
        <v>1</v>
      </c>
      <c r="H785" s="13"/>
      <c r="I785" s="13"/>
      <c r="J785" s="13">
        <v>1</v>
      </c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</row>
    <row r="786" spans="3:23" ht="26.25" thickBot="1">
      <c r="C786" s="97"/>
      <c r="D786" s="94"/>
      <c r="E786" s="15" t="s">
        <v>23</v>
      </c>
      <c r="F786" s="61" t="s">
        <v>24</v>
      </c>
      <c r="G786" s="16">
        <v>4.76</v>
      </c>
      <c r="H786" s="16" t="s">
        <v>108</v>
      </c>
      <c r="I786" s="16" t="s">
        <v>108</v>
      </c>
      <c r="J786" s="16">
        <v>4.76</v>
      </c>
      <c r="K786" s="16" t="s">
        <v>108</v>
      </c>
      <c r="L786" s="16" t="s">
        <v>108</v>
      </c>
      <c r="M786" s="16" t="s">
        <v>108</v>
      </c>
      <c r="N786" s="16" t="s">
        <v>108</v>
      </c>
      <c r="O786" s="16" t="s">
        <v>108</v>
      </c>
      <c r="P786" s="16" t="s">
        <v>108</v>
      </c>
      <c r="Q786" s="16" t="s">
        <v>108</v>
      </c>
      <c r="R786" s="16" t="s">
        <v>108</v>
      </c>
      <c r="S786" s="16" t="s">
        <v>108</v>
      </c>
      <c r="T786" s="16" t="s">
        <v>108</v>
      </c>
      <c r="U786" s="16" t="s">
        <v>108</v>
      </c>
      <c r="V786" s="16" t="s">
        <v>108</v>
      </c>
      <c r="W786" s="16" t="s">
        <v>108</v>
      </c>
    </row>
    <row r="787" spans="3:23" ht="16.5" thickBot="1">
      <c r="C787" s="64"/>
      <c r="D787" s="13"/>
      <c r="E787" s="75"/>
      <c r="F787" s="76"/>
      <c r="G787" s="18">
        <v>4</v>
      </c>
      <c r="H787" s="18"/>
      <c r="I787" s="18"/>
      <c r="J787" s="18"/>
      <c r="K787" s="18"/>
      <c r="L787" s="18"/>
      <c r="M787" s="18"/>
      <c r="N787" s="18" t="str">
        <f t="shared" ref="N787:W787" si="78">IF(N778="","",N785/N778*100)</f>
        <v/>
      </c>
      <c r="O787" s="18" t="str">
        <f t="shared" si="78"/>
        <v/>
      </c>
      <c r="P787" s="18" t="str">
        <f t="shared" si="78"/>
        <v/>
      </c>
      <c r="Q787" s="18" t="str">
        <f t="shared" si="78"/>
        <v/>
      </c>
      <c r="R787" s="18" t="str">
        <f t="shared" si="78"/>
        <v/>
      </c>
      <c r="S787" s="18" t="str">
        <f t="shared" si="78"/>
        <v/>
      </c>
      <c r="T787" s="18" t="str">
        <f t="shared" si="78"/>
        <v/>
      </c>
      <c r="U787" s="18" t="str">
        <f t="shared" si="78"/>
        <v/>
      </c>
      <c r="V787" s="18" t="str">
        <f t="shared" si="78"/>
        <v/>
      </c>
      <c r="W787" s="18" t="str">
        <f t="shared" si="78"/>
        <v/>
      </c>
    </row>
    <row r="788" spans="3:23"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</row>
    <row r="789" spans="3:23"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</row>
    <row r="790" spans="3:23">
      <c r="C790" s="10"/>
      <c r="D790" s="10"/>
      <c r="E790" s="10"/>
      <c r="F790" s="77" t="s">
        <v>109</v>
      </c>
      <c r="G790" s="77"/>
      <c r="H790" s="77"/>
      <c r="I790" s="77"/>
      <c r="J790" s="77"/>
      <c r="K790" s="77"/>
      <c r="L790" s="77"/>
      <c r="M790" s="77"/>
      <c r="N790" s="77"/>
      <c r="O790" s="77"/>
      <c r="P790" s="77"/>
      <c r="Q790" s="77"/>
      <c r="R790" s="77"/>
      <c r="S790" s="77"/>
      <c r="T790" s="10"/>
      <c r="U790" s="10"/>
      <c r="V790" s="10"/>
      <c r="W790" s="10"/>
    </row>
    <row r="791" spans="3:23">
      <c r="C791" s="10"/>
      <c r="D791" s="10"/>
      <c r="E791" s="10"/>
      <c r="F791" s="77"/>
      <c r="G791" s="77"/>
      <c r="H791" s="77"/>
      <c r="I791" s="77"/>
      <c r="J791" s="77"/>
      <c r="K791" s="77"/>
      <c r="L791" s="77"/>
      <c r="M791" s="77"/>
      <c r="N791" s="77"/>
      <c r="O791" s="77"/>
      <c r="P791" s="77"/>
      <c r="Q791" s="77"/>
      <c r="R791" s="77"/>
      <c r="S791" s="77"/>
      <c r="T791" s="10"/>
      <c r="U791" s="10"/>
      <c r="V791" s="10"/>
      <c r="W791" s="10"/>
    </row>
    <row r="792" spans="3:23">
      <c r="C792" s="10"/>
      <c r="D792" s="10"/>
      <c r="E792" s="10"/>
      <c r="F792" s="77"/>
      <c r="G792" s="77"/>
      <c r="H792" s="77"/>
      <c r="I792" s="77"/>
      <c r="J792" s="77"/>
      <c r="K792" s="77"/>
      <c r="L792" s="77"/>
      <c r="M792" s="77"/>
      <c r="N792" s="77"/>
      <c r="O792" s="77"/>
      <c r="P792" s="77"/>
      <c r="Q792" s="77"/>
      <c r="R792" s="77"/>
      <c r="S792" s="77"/>
      <c r="T792" s="10"/>
      <c r="U792" s="10"/>
      <c r="V792" s="10"/>
      <c r="W792" s="10"/>
    </row>
    <row r="793" spans="3:23" ht="15.75" thickBot="1"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</row>
    <row r="794" spans="3:23" ht="21" thickBot="1">
      <c r="C794" s="78" t="s">
        <v>0</v>
      </c>
      <c r="D794" s="78" t="s">
        <v>1</v>
      </c>
      <c r="E794" s="80" t="s">
        <v>2</v>
      </c>
      <c r="F794" s="81"/>
      <c r="G794" s="84" t="s">
        <v>3</v>
      </c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  <c r="U794" s="85"/>
      <c r="V794" s="85"/>
      <c r="W794" s="86"/>
    </row>
    <row r="795" spans="3:23" ht="15.75" thickBot="1">
      <c r="C795" s="79"/>
      <c r="D795" s="79"/>
      <c r="E795" s="82"/>
      <c r="F795" s="83"/>
      <c r="G795" s="11" t="s">
        <v>4</v>
      </c>
      <c r="H795" s="11" t="s">
        <v>5</v>
      </c>
      <c r="I795" s="11" t="s">
        <v>6</v>
      </c>
      <c r="J795" s="11" t="s">
        <v>7</v>
      </c>
      <c r="K795" s="11" t="s">
        <v>8</v>
      </c>
      <c r="L795" s="11" t="s">
        <v>9</v>
      </c>
      <c r="M795" s="11" t="s">
        <v>10</v>
      </c>
      <c r="N795" s="11" t="s">
        <v>11</v>
      </c>
      <c r="O795" s="11" t="s">
        <v>12</v>
      </c>
      <c r="P795" s="11" t="s">
        <v>13</v>
      </c>
      <c r="Q795" s="11" t="s">
        <v>14</v>
      </c>
      <c r="R795" s="11" t="s">
        <v>15</v>
      </c>
      <c r="S795" s="11" t="s">
        <v>16</v>
      </c>
      <c r="T795" s="11" t="s">
        <v>17</v>
      </c>
      <c r="U795" s="11" t="s">
        <v>18</v>
      </c>
      <c r="V795" s="11" t="s">
        <v>19</v>
      </c>
      <c r="W795" s="11" t="s">
        <v>20</v>
      </c>
    </row>
    <row r="796" spans="3:23" ht="15.75" thickBot="1">
      <c r="C796" s="64">
        <v>1</v>
      </c>
      <c r="D796" s="13">
        <v>2</v>
      </c>
      <c r="E796" s="87">
        <v>3</v>
      </c>
      <c r="F796" s="88"/>
      <c r="G796" s="13">
        <v>4</v>
      </c>
      <c r="H796" s="13">
        <v>5</v>
      </c>
      <c r="I796" s="13">
        <v>6</v>
      </c>
      <c r="J796" s="13">
        <v>7</v>
      </c>
      <c r="K796" s="13">
        <v>8</v>
      </c>
      <c r="L796" s="13">
        <v>9</v>
      </c>
      <c r="M796" s="13">
        <v>10</v>
      </c>
      <c r="N796" s="13">
        <v>11</v>
      </c>
      <c r="O796" s="13">
        <v>12</v>
      </c>
      <c r="P796" s="13">
        <v>13</v>
      </c>
      <c r="Q796" s="13">
        <v>14</v>
      </c>
      <c r="R796" s="13">
        <v>15</v>
      </c>
      <c r="S796" s="13">
        <v>16</v>
      </c>
      <c r="T796" s="13">
        <v>17</v>
      </c>
      <c r="U796" s="13">
        <v>18</v>
      </c>
      <c r="V796" s="13">
        <v>19</v>
      </c>
      <c r="W796" s="13">
        <v>20</v>
      </c>
    </row>
    <row r="797" spans="3:23" ht="16.5" thickBot="1">
      <c r="C797" s="95" t="s">
        <v>128</v>
      </c>
      <c r="D797" s="92" t="s">
        <v>110</v>
      </c>
      <c r="E797" s="75" t="s">
        <v>21</v>
      </c>
      <c r="F797" s="76"/>
      <c r="G797" s="14">
        <v>26</v>
      </c>
      <c r="H797" s="19"/>
      <c r="I797" s="13"/>
      <c r="J797" s="13">
        <v>11</v>
      </c>
      <c r="K797" s="13"/>
      <c r="L797" s="19">
        <v>15</v>
      </c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</row>
    <row r="798" spans="3:23" ht="16.5" thickBot="1">
      <c r="C798" s="96"/>
      <c r="D798" s="93"/>
      <c r="E798" s="87" t="s">
        <v>22</v>
      </c>
      <c r="F798" s="88"/>
      <c r="G798" s="14">
        <v>21</v>
      </c>
      <c r="H798" s="19"/>
      <c r="I798" s="13"/>
      <c r="J798" s="13">
        <v>9</v>
      </c>
      <c r="K798" s="13"/>
      <c r="L798" s="21">
        <v>12</v>
      </c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</row>
    <row r="799" spans="3:23" ht="26.25" thickBot="1">
      <c r="C799" s="96"/>
      <c r="D799" s="93"/>
      <c r="E799" s="15" t="s">
        <v>23</v>
      </c>
      <c r="F799" s="15" t="s">
        <v>24</v>
      </c>
      <c r="G799" s="16">
        <f>IF(G797=0,"",G798*100/G797)</f>
        <v>80.769230769230774</v>
      </c>
      <c r="H799" s="16" t="s">
        <v>108</v>
      </c>
      <c r="I799" s="16" t="s">
        <v>108</v>
      </c>
      <c r="J799" s="16">
        <v>81.8</v>
      </c>
      <c r="K799" s="16" t="s">
        <v>108</v>
      </c>
      <c r="L799" s="16" t="s">
        <v>111</v>
      </c>
      <c r="M799" s="16" t="s">
        <v>108</v>
      </c>
      <c r="N799" s="16" t="s">
        <v>108</v>
      </c>
      <c r="O799" s="16" t="s">
        <v>108</v>
      </c>
      <c r="P799" s="16" t="s">
        <v>108</v>
      </c>
      <c r="Q799" s="16" t="s">
        <v>108</v>
      </c>
      <c r="R799" s="16" t="s">
        <v>108</v>
      </c>
      <c r="S799" s="16" t="s">
        <v>108</v>
      </c>
      <c r="T799" s="16" t="s">
        <v>108</v>
      </c>
      <c r="U799" s="16" t="s">
        <v>108</v>
      </c>
      <c r="V799" s="16" t="s">
        <v>108</v>
      </c>
      <c r="W799" s="16" t="s">
        <v>108</v>
      </c>
    </row>
    <row r="800" spans="3:23" ht="16.5" thickBot="1">
      <c r="C800" s="96"/>
      <c r="D800" s="93"/>
      <c r="E800" s="75" t="s">
        <v>25</v>
      </c>
      <c r="F800" s="76"/>
      <c r="G800" s="14">
        <v>3</v>
      </c>
      <c r="H800" s="13"/>
      <c r="I800" s="13"/>
      <c r="J800" s="13">
        <v>3</v>
      </c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</row>
    <row r="801" spans="3:23" ht="16.5" thickBot="1">
      <c r="C801" s="96"/>
      <c r="D801" s="93"/>
      <c r="E801" s="87" t="s">
        <v>22</v>
      </c>
      <c r="F801" s="88"/>
      <c r="G801" s="14">
        <v>2</v>
      </c>
      <c r="H801" s="13"/>
      <c r="I801" s="13"/>
      <c r="J801" s="13">
        <v>2</v>
      </c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</row>
    <row r="802" spans="3:23" ht="26.25" thickBot="1">
      <c r="C802" s="96"/>
      <c r="D802" s="93"/>
      <c r="E802" s="15" t="s">
        <v>23</v>
      </c>
      <c r="F802" s="61" t="s">
        <v>24</v>
      </c>
      <c r="G802" s="16" t="s">
        <v>103</v>
      </c>
      <c r="H802" s="16" t="s">
        <v>108</v>
      </c>
      <c r="I802" s="16" t="s">
        <v>108</v>
      </c>
      <c r="J802" s="16" t="s">
        <v>103</v>
      </c>
      <c r="K802" s="16" t="s">
        <v>108</v>
      </c>
      <c r="L802" s="16" t="s">
        <v>108</v>
      </c>
      <c r="M802" s="16" t="s">
        <v>108</v>
      </c>
      <c r="N802" s="16" t="s">
        <v>108</v>
      </c>
      <c r="O802" s="16" t="s">
        <v>108</v>
      </c>
      <c r="P802" s="16" t="s">
        <v>108</v>
      </c>
      <c r="Q802" s="16" t="s">
        <v>108</v>
      </c>
      <c r="R802" s="16" t="s">
        <v>108</v>
      </c>
      <c r="S802" s="16" t="s">
        <v>108</v>
      </c>
      <c r="T802" s="16" t="s">
        <v>108</v>
      </c>
      <c r="U802" s="16" t="s">
        <v>108</v>
      </c>
      <c r="V802" s="16" t="s">
        <v>108</v>
      </c>
      <c r="W802" s="16" t="s">
        <v>108</v>
      </c>
    </row>
    <row r="803" spans="3:23" ht="16.5" thickBot="1">
      <c r="C803" s="96"/>
      <c r="D803" s="93"/>
      <c r="E803" s="75" t="s">
        <v>26</v>
      </c>
      <c r="F803" s="76"/>
      <c r="G803" s="14">
        <v>20</v>
      </c>
      <c r="H803" s="13"/>
      <c r="I803" s="13"/>
      <c r="J803" s="13">
        <v>8</v>
      </c>
      <c r="K803" s="13"/>
      <c r="L803" s="13">
        <v>12</v>
      </c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</row>
    <row r="804" spans="3:23" ht="16.5" thickBot="1">
      <c r="C804" s="96"/>
      <c r="D804" s="93"/>
      <c r="E804" s="87" t="s">
        <v>22</v>
      </c>
      <c r="F804" s="88"/>
      <c r="G804" s="14">
        <v>9</v>
      </c>
      <c r="H804" s="13"/>
      <c r="I804" s="13"/>
      <c r="J804" s="13">
        <v>4</v>
      </c>
      <c r="K804" s="13"/>
      <c r="L804" s="13">
        <v>5</v>
      </c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</row>
    <row r="805" spans="3:23" ht="26.25" thickBot="1">
      <c r="C805" s="97"/>
      <c r="D805" s="94"/>
      <c r="E805" s="15" t="s">
        <v>23</v>
      </c>
      <c r="F805" s="61" t="s">
        <v>24</v>
      </c>
      <c r="G805" s="16">
        <f>IF(G803=0,"",G804*100/G803)</f>
        <v>45</v>
      </c>
      <c r="H805" s="16" t="s">
        <v>108</v>
      </c>
      <c r="I805" s="16" t="s">
        <v>108</v>
      </c>
      <c r="J805" s="16" t="s">
        <v>112</v>
      </c>
      <c r="K805" s="16" t="s">
        <v>108</v>
      </c>
      <c r="L805" s="16" t="s">
        <v>113</v>
      </c>
      <c r="M805" s="16" t="s">
        <v>108</v>
      </c>
      <c r="N805" s="16" t="s">
        <v>108</v>
      </c>
      <c r="O805" s="16" t="s">
        <v>108</v>
      </c>
      <c r="P805" s="16" t="s">
        <v>108</v>
      </c>
      <c r="Q805" s="16" t="s">
        <v>108</v>
      </c>
      <c r="R805" s="16" t="s">
        <v>108</v>
      </c>
      <c r="S805" s="16" t="s">
        <v>108</v>
      </c>
      <c r="T805" s="16" t="s">
        <v>108</v>
      </c>
      <c r="U805" s="16" t="s">
        <v>108</v>
      </c>
      <c r="V805" s="16" t="s">
        <v>108</v>
      </c>
      <c r="W805" s="16" t="s">
        <v>108</v>
      </c>
    </row>
    <row r="806" spans="3:23" ht="16.5" thickBot="1">
      <c r="C806" s="64"/>
      <c r="D806" s="13"/>
      <c r="E806" s="75"/>
      <c r="F806" s="76"/>
      <c r="G806" s="18">
        <v>34.6</v>
      </c>
      <c r="H806" s="18"/>
      <c r="I806" s="18"/>
      <c r="J806" s="18"/>
      <c r="K806" s="18"/>
      <c r="L806" s="18"/>
      <c r="M806" s="18"/>
      <c r="N806" s="18" t="str">
        <f t="shared" ref="N806:W806" si="79">IF(N797="","",N804/N797*100)</f>
        <v/>
      </c>
      <c r="O806" s="18" t="str">
        <f t="shared" si="79"/>
        <v/>
      </c>
      <c r="P806" s="18" t="str">
        <f t="shared" si="79"/>
        <v/>
      </c>
      <c r="Q806" s="18" t="str">
        <f t="shared" si="79"/>
        <v/>
      </c>
      <c r="R806" s="18" t="str">
        <f t="shared" si="79"/>
        <v/>
      </c>
      <c r="S806" s="18" t="str">
        <f t="shared" si="79"/>
        <v/>
      </c>
      <c r="T806" s="18" t="str">
        <f t="shared" si="79"/>
        <v/>
      </c>
      <c r="U806" s="18" t="str">
        <f t="shared" si="79"/>
        <v/>
      </c>
      <c r="V806" s="18" t="str">
        <f t="shared" si="79"/>
        <v/>
      </c>
      <c r="W806" s="18" t="str">
        <f t="shared" si="79"/>
        <v/>
      </c>
    </row>
    <row r="807" spans="3:23"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</row>
    <row r="808" spans="3:23"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</row>
    <row r="809" spans="3:23"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</row>
    <row r="810" spans="3:23">
      <c r="C810" s="10"/>
      <c r="D810" s="10"/>
      <c r="E810" s="10"/>
      <c r="F810" s="77" t="s">
        <v>81</v>
      </c>
      <c r="G810" s="77"/>
      <c r="H810" s="77"/>
      <c r="I810" s="77"/>
      <c r="J810" s="77"/>
      <c r="K810" s="77"/>
      <c r="L810" s="77"/>
      <c r="M810" s="77"/>
      <c r="N810" s="77"/>
      <c r="O810" s="77"/>
      <c r="P810" s="77"/>
      <c r="Q810" s="77"/>
      <c r="R810" s="77"/>
      <c r="S810" s="77"/>
      <c r="T810" s="10"/>
      <c r="U810" s="10"/>
      <c r="V810" s="10"/>
      <c r="W810" s="10"/>
    </row>
    <row r="811" spans="3:23">
      <c r="C811" s="10"/>
      <c r="D811" s="10"/>
      <c r="E811" s="10"/>
      <c r="F811" s="77"/>
      <c r="G811" s="77"/>
      <c r="H811" s="77"/>
      <c r="I811" s="77"/>
      <c r="J811" s="77"/>
      <c r="K811" s="77"/>
      <c r="L811" s="77"/>
      <c r="M811" s="77"/>
      <c r="N811" s="77"/>
      <c r="O811" s="77"/>
      <c r="P811" s="77"/>
      <c r="Q811" s="77"/>
      <c r="R811" s="77"/>
      <c r="S811" s="77"/>
      <c r="T811" s="10"/>
      <c r="U811" s="10"/>
      <c r="V811" s="10"/>
      <c r="W811" s="10"/>
    </row>
    <row r="812" spans="3:23">
      <c r="C812" s="10"/>
      <c r="D812" s="10"/>
      <c r="E812" s="10"/>
      <c r="F812" s="77"/>
      <c r="G812" s="77"/>
      <c r="H812" s="77"/>
      <c r="I812" s="77"/>
      <c r="J812" s="77"/>
      <c r="K812" s="77"/>
      <c r="L812" s="77"/>
      <c r="M812" s="77"/>
      <c r="N812" s="77"/>
      <c r="O812" s="77"/>
      <c r="P812" s="77"/>
      <c r="Q812" s="77"/>
      <c r="R812" s="77"/>
      <c r="S812" s="77"/>
      <c r="T812" s="10"/>
      <c r="U812" s="10"/>
      <c r="V812" s="10"/>
      <c r="W812" s="10"/>
    </row>
    <row r="813" spans="3:23" ht="15.75" thickBot="1"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</row>
    <row r="814" spans="3:23" ht="21" thickBot="1">
      <c r="C814" s="78" t="s">
        <v>0</v>
      </c>
      <c r="D814" s="78" t="s">
        <v>1</v>
      </c>
      <c r="E814" s="80" t="s">
        <v>2</v>
      </c>
      <c r="F814" s="81"/>
      <c r="G814" s="84" t="s">
        <v>3</v>
      </c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  <c r="U814" s="85"/>
      <c r="V814" s="85"/>
      <c r="W814" s="86"/>
    </row>
    <row r="815" spans="3:23" ht="15.75" thickBot="1">
      <c r="C815" s="79"/>
      <c r="D815" s="79"/>
      <c r="E815" s="82"/>
      <c r="F815" s="83"/>
      <c r="G815" s="11" t="s">
        <v>4</v>
      </c>
      <c r="H815" s="11" t="s">
        <v>5</v>
      </c>
      <c r="I815" s="11" t="s">
        <v>6</v>
      </c>
      <c r="J815" s="11" t="s">
        <v>7</v>
      </c>
      <c r="K815" s="11" t="s">
        <v>8</v>
      </c>
      <c r="L815" s="11" t="s">
        <v>9</v>
      </c>
      <c r="M815" s="11" t="s">
        <v>10</v>
      </c>
      <c r="N815" s="11" t="s">
        <v>11</v>
      </c>
      <c r="O815" s="11" t="s">
        <v>12</v>
      </c>
      <c r="P815" s="11" t="s">
        <v>13</v>
      </c>
      <c r="Q815" s="11" t="s">
        <v>14</v>
      </c>
      <c r="R815" s="11" t="s">
        <v>15</v>
      </c>
      <c r="S815" s="11" t="s">
        <v>16</v>
      </c>
      <c r="T815" s="11" t="s">
        <v>17</v>
      </c>
      <c r="U815" s="11" t="s">
        <v>18</v>
      </c>
      <c r="V815" s="11" t="s">
        <v>19</v>
      </c>
      <c r="W815" s="11" t="s">
        <v>20</v>
      </c>
    </row>
    <row r="816" spans="3:23" ht="15.75" thickBot="1">
      <c r="C816" s="64">
        <v>1</v>
      </c>
      <c r="D816" s="13">
        <v>2</v>
      </c>
      <c r="E816" s="87">
        <v>3</v>
      </c>
      <c r="F816" s="88"/>
      <c r="G816" s="13">
        <v>4</v>
      </c>
      <c r="H816" s="13">
        <v>5</v>
      </c>
      <c r="I816" s="13">
        <v>6</v>
      </c>
      <c r="J816" s="13">
        <v>7</v>
      </c>
      <c r="K816" s="13">
        <v>8</v>
      </c>
      <c r="L816" s="13">
        <v>9</v>
      </c>
      <c r="M816" s="13">
        <v>10</v>
      </c>
      <c r="N816" s="13">
        <v>11</v>
      </c>
      <c r="O816" s="13">
        <v>12</v>
      </c>
      <c r="P816" s="13">
        <v>13</v>
      </c>
      <c r="Q816" s="13">
        <v>14</v>
      </c>
      <c r="R816" s="13">
        <v>15</v>
      </c>
      <c r="S816" s="13">
        <v>16</v>
      </c>
      <c r="T816" s="13">
        <v>17</v>
      </c>
      <c r="U816" s="13">
        <v>18</v>
      </c>
      <c r="V816" s="13">
        <v>19</v>
      </c>
      <c r="W816" s="13">
        <v>20</v>
      </c>
    </row>
    <row r="817" spans="3:23" ht="16.5" thickBot="1">
      <c r="C817" s="89" t="s">
        <v>128</v>
      </c>
      <c r="D817" s="92" t="s">
        <v>82</v>
      </c>
      <c r="E817" s="75" t="s">
        <v>21</v>
      </c>
      <c r="F817" s="76"/>
      <c r="G817" s="14">
        <v>22</v>
      </c>
      <c r="H817" s="19"/>
      <c r="I817" s="13"/>
      <c r="J817" s="13">
        <v>22</v>
      </c>
      <c r="K817" s="13"/>
      <c r="L817" s="19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</row>
    <row r="818" spans="3:23" ht="16.5" thickBot="1">
      <c r="C818" s="90"/>
      <c r="D818" s="93"/>
      <c r="E818" s="87" t="s">
        <v>22</v>
      </c>
      <c r="F818" s="88"/>
      <c r="G818" s="14">
        <v>19</v>
      </c>
      <c r="H818" s="19"/>
      <c r="I818" s="13"/>
      <c r="J818" s="13">
        <v>19</v>
      </c>
      <c r="K818" s="13"/>
      <c r="L818" s="21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</row>
    <row r="819" spans="3:23" ht="26.25" thickBot="1">
      <c r="C819" s="90"/>
      <c r="D819" s="93"/>
      <c r="E819" s="15" t="s">
        <v>23</v>
      </c>
      <c r="F819" s="15" t="s">
        <v>24</v>
      </c>
      <c r="G819" s="16" t="s">
        <v>136</v>
      </c>
      <c r="H819" s="16" t="s">
        <v>108</v>
      </c>
      <c r="I819" s="16" t="s">
        <v>108</v>
      </c>
      <c r="J819" s="16" t="s">
        <v>136</v>
      </c>
      <c r="K819" s="16" t="s">
        <v>108</v>
      </c>
      <c r="L819" s="16" t="s">
        <v>108</v>
      </c>
      <c r="M819" s="16" t="s">
        <v>108</v>
      </c>
      <c r="N819" s="16" t="s">
        <v>108</v>
      </c>
      <c r="O819" s="16" t="s">
        <v>108</v>
      </c>
      <c r="P819" s="16" t="s">
        <v>108</v>
      </c>
      <c r="Q819" s="16" t="s">
        <v>108</v>
      </c>
      <c r="R819" s="16" t="s">
        <v>108</v>
      </c>
      <c r="S819" s="16" t="s">
        <v>108</v>
      </c>
      <c r="T819" s="16" t="s">
        <v>108</v>
      </c>
      <c r="U819" s="16" t="s">
        <v>108</v>
      </c>
      <c r="V819" s="16" t="s">
        <v>108</v>
      </c>
      <c r="W819" s="16" t="s">
        <v>108</v>
      </c>
    </row>
    <row r="820" spans="3:23" ht="16.5" thickBot="1">
      <c r="C820" s="90"/>
      <c r="D820" s="93"/>
      <c r="E820" s="75" t="s">
        <v>25</v>
      </c>
      <c r="F820" s="76"/>
      <c r="G820" s="14" t="s">
        <v>108</v>
      </c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</row>
    <row r="821" spans="3:23" ht="16.5" thickBot="1">
      <c r="C821" s="90"/>
      <c r="D821" s="93"/>
      <c r="E821" s="87" t="s">
        <v>22</v>
      </c>
      <c r="F821" s="88"/>
      <c r="G821" s="14" t="s">
        <v>108</v>
      </c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</row>
    <row r="822" spans="3:23" ht="26.25" thickBot="1">
      <c r="C822" s="90"/>
      <c r="D822" s="93"/>
      <c r="E822" s="15" t="s">
        <v>23</v>
      </c>
      <c r="F822" s="61" t="s">
        <v>24</v>
      </c>
      <c r="G822" s="16" t="s">
        <v>108</v>
      </c>
      <c r="H822" s="16" t="s">
        <v>108</v>
      </c>
      <c r="I822" s="16" t="s">
        <v>108</v>
      </c>
      <c r="J822" s="16" t="s">
        <v>108</v>
      </c>
      <c r="K822" s="16" t="s">
        <v>108</v>
      </c>
      <c r="L822" s="16" t="s">
        <v>108</v>
      </c>
      <c r="M822" s="16" t="s">
        <v>108</v>
      </c>
      <c r="N822" s="16" t="s">
        <v>108</v>
      </c>
      <c r="O822" s="16" t="s">
        <v>108</v>
      </c>
      <c r="P822" s="16" t="s">
        <v>108</v>
      </c>
      <c r="Q822" s="16" t="s">
        <v>108</v>
      </c>
      <c r="R822" s="16" t="s">
        <v>108</v>
      </c>
      <c r="S822" s="16" t="s">
        <v>108</v>
      </c>
      <c r="T822" s="16" t="s">
        <v>108</v>
      </c>
      <c r="U822" s="16" t="s">
        <v>108</v>
      </c>
      <c r="V822" s="16" t="s">
        <v>108</v>
      </c>
      <c r="W822" s="16" t="s">
        <v>108</v>
      </c>
    </row>
    <row r="823" spans="3:23" ht="16.5" thickBot="1">
      <c r="C823" s="90"/>
      <c r="D823" s="93"/>
      <c r="E823" s="75" t="s">
        <v>26</v>
      </c>
      <c r="F823" s="76"/>
      <c r="G823" s="14">
        <v>19</v>
      </c>
      <c r="H823" s="13"/>
      <c r="I823" s="13"/>
      <c r="J823" s="13">
        <v>19</v>
      </c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</row>
    <row r="824" spans="3:23" ht="16.5" thickBot="1">
      <c r="C824" s="90"/>
      <c r="D824" s="93"/>
      <c r="E824" s="87" t="s">
        <v>22</v>
      </c>
      <c r="F824" s="88"/>
      <c r="G824" s="14">
        <v>5</v>
      </c>
      <c r="H824" s="13"/>
      <c r="I824" s="13"/>
      <c r="J824" s="13">
        <v>5</v>
      </c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</row>
    <row r="825" spans="3:23" ht="26.25" thickBot="1">
      <c r="C825" s="91"/>
      <c r="D825" s="94"/>
      <c r="E825" s="15" t="s">
        <v>23</v>
      </c>
      <c r="F825" s="61" t="s">
        <v>24</v>
      </c>
      <c r="G825" s="65">
        <v>26.3</v>
      </c>
      <c r="H825" s="16" t="s">
        <v>108</v>
      </c>
      <c r="I825" s="16" t="s">
        <v>108</v>
      </c>
      <c r="J825" s="66">
        <v>26.3</v>
      </c>
      <c r="K825" s="16" t="s">
        <v>108</v>
      </c>
      <c r="L825" s="16" t="s">
        <v>108</v>
      </c>
      <c r="M825" s="16" t="s">
        <v>108</v>
      </c>
      <c r="N825" s="16" t="s">
        <v>108</v>
      </c>
      <c r="O825" s="16" t="s">
        <v>108</v>
      </c>
      <c r="P825" s="16" t="s">
        <v>108</v>
      </c>
      <c r="Q825" s="16" t="s">
        <v>108</v>
      </c>
      <c r="R825" s="16" t="s">
        <v>108</v>
      </c>
      <c r="S825" s="16" t="s">
        <v>108</v>
      </c>
      <c r="T825" s="16" t="s">
        <v>108</v>
      </c>
      <c r="U825" s="16" t="s">
        <v>108</v>
      </c>
      <c r="V825" s="16" t="s">
        <v>108</v>
      </c>
      <c r="W825" s="16" t="s">
        <v>108</v>
      </c>
    </row>
    <row r="826" spans="3:23" ht="16.5" thickBot="1">
      <c r="C826" s="64"/>
      <c r="D826" s="13"/>
      <c r="E826" s="75"/>
      <c r="F826" s="76"/>
      <c r="G826" s="18">
        <v>22.7</v>
      </c>
      <c r="H826" s="18"/>
      <c r="I826" s="18"/>
      <c r="J826" s="18"/>
      <c r="K826" s="18"/>
      <c r="L826" s="18"/>
      <c r="M826" s="18"/>
      <c r="N826" s="18" t="str">
        <f t="shared" ref="N826:W826" si="80">IF(N817="","",N824/N817*100)</f>
        <v/>
      </c>
      <c r="O826" s="18" t="str">
        <f t="shared" si="80"/>
        <v/>
      </c>
      <c r="P826" s="18" t="str">
        <f t="shared" si="80"/>
        <v/>
      </c>
      <c r="Q826" s="18" t="str">
        <f t="shared" si="80"/>
        <v/>
      </c>
      <c r="R826" s="18" t="str">
        <f t="shared" si="80"/>
        <v/>
      </c>
      <c r="S826" s="18" t="str">
        <f t="shared" si="80"/>
        <v/>
      </c>
      <c r="T826" s="18" t="str">
        <f t="shared" si="80"/>
        <v/>
      </c>
      <c r="U826" s="18" t="str">
        <f t="shared" si="80"/>
        <v/>
      </c>
      <c r="V826" s="18" t="str">
        <f t="shared" si="80"/>
        <v/>
      </c>
      <c r="W826" s="18" t="str">
        <f t="shared" si="80"/>
        <v/>
      </c>
    </row>
    <row r="827" spans="3:23"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</row>
    <row r="828" spans="3:23"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</row>
    <row r="829" spans="3:23"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</row>
    <row r="830" spans="3:23">
      <c r="C830" s="10"/>
      <c r="D830" s="10"/>
      <c r="E830" s="10"/>
      <c r="F830" s="77" t="s">
        <v>83</v>
      </c>
      <c r="G830" s="77"/>
      <c r="H830" s="77"/>
      <c r="I830" s="77"/>
      <c r="J830" s="77"/>
      <c r="K830" s="77"/>
      <c r="L830" s="77"/>
      <c r="M830" s="77"/>
      <c r="N830" s="77"/>
      <c r="O830" s="77"/>
      <c r="P830" s="77"/>
      <c r="Q830" s="77"/>
      <c r="R830" s="77"/>
      <c r="S830" s="77"/>
      <c r="T830" s="10"/>
      <c r="U830" s="10"/>
      <c r="V830" s="10"/>
      <c r="W830" s="10"/>
    </row>
    <row r="831" spans="3:23">
      <c r="C831" s="10"/>
      <c r="D831" s="10"/>
      <c r="E831" s="10"/>
      <c r="F831" s="77"/>
      <c r="G831" s="77"/>
      <c r="H831" s="77"/>
      <c r="I831" s="77"/>
      <c r="J831" s="77"/>
      <c r="K831" s="77"/>
      <c r="L831" s="77"/>
      <c r="M831" s="77"/>
      <c r="N831" s="77"/>
      <c r="O831" s="77"/>
      <c r="P831" s="77"/>
      <c r="Q831" s="77"/>
      <c r="R831" s="77"/>
      <c r="S831" s="77"/>
      <c r="T831" s="10"/>
      <c r="U831" s="10"/>
      <c r="V831" s="10"/>
      <c r="W831" s="10"/>
    </row>
    <row r="832" spans="3:23">
      <c r="C832" s="10"/>
      <c r="D832" s="10"/>
      <c r="E832" s="10"/>
      <c r="F832" s="77"/>
      <c r="G832" s="77"/>
      <c r="H832" s="77"/>
      <c r="I832" s="77"/>
      <c r="J832" s="77"/>
      <c r="K832" s="77"/>
      <c r="L832" s="77"/>
      <c r="M832" s="77"/>
      <c r="N832" s="77"/>
      <c r="O832" s="77"/>
      <c r="P832" s="77"/>
      <c r="Q832" s="77"/>
      <c r="R832" s="77"/>
      <c r="S832" s="77"/>
      <c r="T832" s="10"/>
      <c r="U832" s="10"/>
      <c r="V832" s="10"/>
      <c r="W832" s="10"/>
    </row>
    <row r="833" spans="3:23" ht="15.75" thickBot="1"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</row>
    <row r="834" spans="3:23" ht="21" thickBot="1">
      <c r="C834" s="78" t="s">
        <v>0</v>
      </c>
      <c r="D834" s="78" t="s">
        <v>1</v>
      </c>
      <c r="E834" s="80" t="s">
        <v>2</v>
      </c>
      <c r="F834" s="81"/>
      <c r="G834" s="84" t="s">
        <v>3</v>
      </c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  <c r="U834" s="85"/>
      <c r="V834" s="85"/>
      <c r="W834" s="86"/>
    </row>
    <row r="835" spans="3:23" ht="15.75" thickBot="1">
      <c r="C835" s="79"/>
      <c r="D835" s="79"/>
      <c r="E835" s="82"/>
      <c r="F835" s="83"/>
      <c r="G835" s="11" t="s">
        <v>4</v>
      </c>
      <c r="H835" s="11" t="s">
        <v>5</v>
      </c>
      <c r="I835" s="11" t="s">
        <v>6</v>
      </c>
      <c r="J835" s="11" t="s">
        <v>7</v>
      </c>
      <c r="K835" s="11" t="s">
        <v>8</v>
      </c>
      <c r="L835" s="11" t="s">
        <v>9</v>
      </c>
      <c r="M835" s="11" t="s">
        <v>10</v>
      </c>
      <c r="N835" s="11" t="s">
        <v>11</v>
      </c>
      <c r="O835" s="11" t="s">
        <v>12</v>
      </c>
      <c r="P835" s="11" t="s">
        <v>13</v>
      </c>
      <c r="Q835" s="11" t="s">
        <v>14</v>
      </c>
      <c r="R835" s="11" t="s">
        <v>15</v>
      </c>
      <c r="S835" s="11" t="s">
        <v>16</v>
      </c>
      <c r="T835" s="11" t="s">
        <v>17</v>
      </c>
      <c r="U835" s="11" t="s">
        <v>18</v>
      </c>
      <c r="V835" s="11" t="s">
        <v>19</v>
      </c>
      <c r="W835" s="11" t="s">
        <v>20</v>
      </c>
    </row>
    <row r="836" spans="3:23" ht="15.75" thickBot="1">
      <c r="C836" s="64">
        <v>1</v>
      </c>
      <c r="D836" s="13">
        <v>2</v>
      </c>
      <c r="E836" s="87">
        <v>3</v>
      </c>
      <c r="F836" s="88"/>
      <c r="G836" s="13">
        <v>4</v>
      </c>
      <c r="H836" s="13">
        <v>5</v>
      </c>
      <c r="I836" s="13">
        <v>6</v>
      </c>
      <c r="J836" s="13">
        <v>7</v>
      </c>
      <c r="K836" s="13">
        <v>8</v>
      </c>
      <c r="L836" s="13">
        <v>9</v>
      </c>
      <c r="M836" s="13">
        <v>10</v>
      </c>
      <c r="N836" s="13">
        <v>11</v>
      </c>
      <c r="O836" s="13">
        <v>12</v>
      </c>
      <c r="P836" s="13">
        <v>13</v>
      </c>
      <c r="Q836" s="13">
        <v>14</v>
      </c>
      <c r="R836" s="13">
        <v>15</v>
      </c>
      <c r="S836" s="13">
        <v>16</v>
      </c>
      <c r="T836" s="13">
        <v>17</v>
      </c>
      <c r="U836" s="13">
        <v>18</v>
      </c>
      <c r="V836" s="13">
        <v>19</v>
      </c>
      <c r="W836" s="13">
        <v>20</v>
      </c>
    </row>
    <row r="837" spans="3:23" ht="16.5" thickBot="1">
      <c r="C837" s="89" t="s">
        <v>128</v>
      </c>
      <c r="D837" s="92" t="s">
        <v>84</v>
      </c>
      <c r="E837" s="75" t="s">
        <v>21</v>
      </c>
      <c r="F837" s="76"/>
      <c r="G837" s="14">
        <v>160</v>
      </c>
      <c r="H837" s="19">
        <v>7</v>
      </c>
      <c r="I837" s="13">
        <v>1</v>
      </c>
      <c r="J837" s="13">
        <v>152</v>
      </c>
      <c r="K837" s="13"/>
      <c r="L837" s="19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</row>
    <row r="838" spans="3:23" ht="16.5" thickBot="1">
      <c r="C838" s="90"/>
      <c r="D838" s="93"/>
      <c r="E838" s="87" t="s">
        <v>22</v>
      </c>
      <c r="F838" s="88"/>
      <c r="G838" s="14">
        <v>128</v>
      </c>
      <c r="H838" s="19">
        <v>6</v>
      </c>
      <c r="I838" s="13">
        <v>1</v>
      </c>
      <c r="J838" s="13">
        <v>121</v>
      </c>
      <c r="K838" s="13"/>
      <c r="L838" s="21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</row>
    <row r="839" spans="3:23" ht="26.25" thickBot="1">
      <c r="C839" s="90"/>
      <c r="D839" s="93"/>
      <c r="E839" s="15" t="s">
        <v>23</v>
      </c>
      <c r="F839" s="15" t="s">
        <v>24</v>
      </c>
      <c r="G839" s="16" t="s">
        <v>111</v>
      </c>
      <c r="H839" s="16" t="s">
        <v>137</v>
      </c>
      <c r="I839" s="16" t="s">
        <v>117</v>
      </c>
      <c r="J839" s="16" t="s">
        <v>138</v>
      </c>
      <c r="K839" s="16" t="s">
        <v>108</v>
      </c>
      <c r="L839" s="16" t="s">
        <v>108</v>
      </c>
      <c r="M839" s="16" t="s">
        <v>108</v>
      </c>
      <c r="N839" s="16" t="s">
        <v>108</v>
      </c>
      <c r="O839" s="16" t="s">
        <v>108</v>
      </c>
      <c r="P839" s="16" t="s">
        <v>108</v>
      </c>
      <c r="Q839" s="16" t="s">
        <v>108</v>
      </c>
      <c r="R839" s="16" t="s">
        <v>108</v>
      </c>
      <c r="S839" s="16" t="s">
        <v>108</v>
      </c>
      <c r="T839" s="16" t="s">
        <v>108</v>
      </c>
      <c r="U839" s="16" t="s">
        <v>108</v>
      </c>
      <c r="V839" s="16" t="s">
        <v>108</v>
      </c>
      <c r="W839" s="16" t="s">
        <v>108</v>
      </c>
    </row>
    <row r="840" spans="3:23" ht="16.5" thickBot="1">
      <c r="C840" s="90"/>
      <c r="D840" s="93"/>
      <c r="E840" s="75" t="s">
        <v>25</v>
      </c>
      <c r="F840" s="76"/>
      <c r="G840" s="14">
        <v>64</v>
      </c>
      <c r="H840" s="13">
        <v>6</v>
      </c>
      <c r="I840" s="13">
        <v>1</v>
      </c>
      <c r="J840" s="13">
        <v>57</v>
      </c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</row>
    <row r="841" spans="3:23" ht="16.5" thickBot="1">
      <c r="C841" s="90"/>
      <c r="D841" s="93"/>
      <c r="E841" s="87" t="s">
        <v>22</v>
      </c>
      <c r="F841" s="88"/>
      <c r="G841" s="14">
        <v>47</v>
      </c>
      <c r="H841" s="13">
        <v>5</v>
      </c>
      <c r="I841" s="13">
        <v>1</v>
      </c>
      <c r="J841" s="13">
        <v>41</v>
      </c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</row>
    <row r="842" spans="3:23" ht="26.25" thickBot="1">
      <c r="C842" s="90"/>
      <c r="D842" s="93"/>
      <c r="E842" s="15" t="s">
        <v>23</v>
      </c>
      <c r="F842" s="61" t="s">
        <v>24</v>
      </c>
      <c r="G842" s="16">
        <f>IF(G840=0,"",G841*100/G840)</f>
        <v>73.4375</v>
      </c>
      <c r="H842" s="16" t="s">
        <v>115</v>
      </c>
      <c r="I842" s="16" t="s">
        <v>117</v>
      </c>
      <c r="J842" s="16" t="s">
        <v>118</v>
      </c>
      <c r="K842" s="16" t="s">
        <v>108</v>
      </c>
      <c r="L842" s="16" t="s">
        <v>108</v>
      </c>
      <c r="M842" s="16" t="s">
        <v>108</v>
      </c>
      <c r="N842" s="16" t="s">
        <v>108</v>
      </c>
      <c r="O842" s="16" t="s">
        <v>108</v>
      </c>
      <c r="P842" s="16" t="s">
        <v>108</v>
      </c>
      <c r="Q842" s="16" t="s">
        <v>108</v>
      </c>
      <c r="R842" s="16" t="s">
        <v>108</v>
      </c>
      <c r="S842" s="16" t="s">
        <v>108</v>
      </c>
      <c r="T842" s="16" t="s">
        <v>108</v>
      </c>
      <c r="U842" s="16" t="s">
        <v>108</v>
      </c>
      <c r="V842" s="16" t="s">
        <v>108</v>
      </c>
      <c r="W842" s="16" t="s">
        <v>108</v>
      </c>
    </row>
    <row r="843" spans="3:23" ht="16.5" thickBot="1">
      <c r="C843" s="90"/>
      <c r="D843" s="93"/>
      <c r="E843" s="75" t="s">
        <v>26</v>
      </c>
      <c r="F843" s="76"/>
      <c r="G843" s="14">
        <v>105</v>
      </c>
      <c r="H843" s="13"/>
      <c r="I843" s="13"/>
      <c r="J843" s="13">
        <v>105</v>
      </c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</row>
    <row r="844" spans="3:23" ht="16.5" thickBot="1">
      <c r="C844" s="90"/>
      <c r="D844" s="93"/>
      <c r="E844" s="87" t="s">
        <v>22</v>
      </c>
      <c r="F844" s="88"/>
      <c r="G844" s="14">
        <v>48</v>
      </c>
      <c r="H844" s="13"/>
      <c r="I844" s="13"/>
      <c r="J844" s="13">
        <v>48</v>
      </c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</row>
    <row r="845" spans="3:23" ht="26.25" thickBot="1">
      <c r="C845" s="91"/>
      <c r="D845" s="94"/>
      <c r="E845" s="15" t="s">
        <v>23</v>
      </c>
      <c r="F845" s="61" t="s">
        <v>24</v>
      </c>
      <c r="G845" s="16">
        <f>IF(G843=0,"",G844*100/G843)</f>
        <v>45.714285714285715</v>
      </c>
      <c r="H845" s="16" t="s">
        <v>108</v>
      </c>
      <c r="I845" s="16" t="s">
        <v>108</v>
      </c>
      <c r="J845" s="16" t="s">
        <v>139</v>
      </c>
      <c r="K845" s="16" t="s">
        <v>108</v>
      </c>
      <c r="L845" s="16" t="s">
        <v>108</v>
      </c>
      <c r="M845" s="16" t="s">
        <v>108</v>
      </c>
      <c r="N845" s="16" t="s">
        <v>108</v>
      </c>
      <c r="O845" s="16" t="s">
        <v>108</v>
      </c>
      <c r="P845" s="16" t="s">
        <v>108</v>
      </c>
      <c r="Q845" s="16" t="s">
        <v>108</v>
      </c>
      <c r="R845" s="16" t="s">
        <v>108</v>
      </c>
      <c r="S845" s="16" t="s">
        <v>108</v>
      </c>
      <c r="T845" s="16" t="s">
        <v>108</v>
      </c>
      <c r="U845" s="16" t="s">
        <v>108</v>
      </c>
      <c r="V845" s="16" t="s">
        <v>108</v>
      </c>
      <c r="W845" s="16" t="s">
        <v>108</v>
      </c>
    </row>
    <row r="846" spans="3:23" ht="16.5" thickBot="1">
      <c r="C846" s="64"/>
      <c r="D846" s="13"/>
      <c r="E846" s="75"/>
      <c r="F846" s="76"/>
      <c r="G846" s="18">
        <v>30</v>
      </c>
      <c r="H846" s="18"/>
      <c r="I846" s="18"/>
      <c r="J846" s="18"/>
      <c r="K846" s="18"/>
      <c r="L846" s="18"/>
      <c r="M846" s="18"/>
      <c r="N846" s="18" t="str">
        <f t="shared" ref="N846:W846" si="81">IF(N837="","",N844/N837*100)</f>
        <v/>
      </c>
      <c r="O846" s="18" t="str">
        <f t="shared" si="81"/>
        <v/>
      </c>
      <c r="P846" s="18" t="str">
        <f t="shared" si="81"/>
        <v/>
      </c>
      <c r="Q846" s="18" t="str">
        <f t="shared" si="81"/>
        <v/>
      </c>
      <c r="R846" s="18" t="str">
        <f t="shared" si="81"/>
        <v/>
      </c>
      <c r="S846" s="18" t="str">
        <f t="shared" si="81"/>
        <v/>
      </c>
      <c r="T846" s="18" t="str">
        <f t="shared" si="81"/>
        <v/>
      </c>
      <c r="U846" s="18" t="str">
        <f t="shared" si="81"/>
        <v/>
      </c>
      <c r="V846" s="18" t="str">
        <f t="shared" si="81"/>
        <v/>
      </c>
      <c r="W846" s="18" t="str">
        <f t="shared" si="81"/>
        <v/>
      </c>
    </row>
    <row r="847" spans="3:23"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</row>
    <row r="848" spans="3:23"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</row>
    <row r="849" spans="3:23"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</row>
    <row r="850" spans="3:23">
      <c r="C850" s="10"/>
      <c r="D850" s="10"/>
      <c r="E850" s="10"/>
      <c r="F850" s="77" t="s">
        <v>85</v>
      </c>
      <c r="G850" s="77"/>
      <c r="H850" s="77"/>
      <c r="I850" s="77"/>
      <c r="J850" s="77"/>
      <c r="K850" s="77"/>
      <c r="L850" s="77"/>
      <c r="M850" s="77"/>
      <c r="N850" s="77"/>
      <c r="O850" s="77"/>
      <c r="P850" s="77"/>
      <c r="Q850" s="77"/>
      <c r="R850" s="77"/>
      <c r="S850" s="77"/>
      <c r="T850" s="10"/>
      <c r="U850" s="10"/>
      <c r="V850" s="10"/>
      <c r="W850" s="10"/>
    </row>
    <row r="851" spans="3:23">
      <c r="C851" s="10"/>
      <c r="D851" s="10"/>
      <c r="E851" s="10"/>
      <c r="F851" s="77"/>
      <c r="G851" s="77"/>
      <c r="H851" s="77"/>
      <c r="I851" s="77"/>
      <c r="J851" s="77"/>
      <c r="K851" s="77"/>
      <c r="L851" s="77"/>
      <c r="M851" s="77"/>
      <c r="N851" s="77"/>
      <c r="O851" s="77"/>
      <c r="P851" s="77"/>
      <c r="Q851" s="77"/>
      <c r="R851" s="77"/>
      <c r="S851" s="77"/>
      <c r="T851" s="10"/>
      <c r="U851" s="10"/>
      <c r="V851" s="10"/>
      <c r="W851" s="10"/>
    </row>
    <row r="852" spans="3:23">
      <c r="C852" s="10"/>
      <c r="D852" s="10"/>
      <c r="E852" s="10"/>
      <c r="F852" s="77"/>
      <c r="G852" s="77"/>
      <c r="H852" s="77"/>
      <c r="I852" s="77"/>
      <c r="J852" s="77"/>
      <c r="K852" s="77"/>
      <c r="L852" s="77"/>
      <c r="M852" s="77"/>
      <c r="N852" s="77"/>
      <c r="O852" s="77"/>
      <c r="P852" s="77"/>
      <c r="Q852" s="77"/>
      <c r="R852" s="77"/>
      <c r="S852" s="77"/>
      <c r="T852" s="10"/>
      <c r="U852" s="10"/>
      <c r="V852" s="10"/>
      <c r="W852" s="10"/>
    </row>
    <row r="853" spans="3:23" ht="15.75" thickBot="1"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</row>
    <row r="854" spans="3:23" ht="21" thickBot="1">
      <c r="C854" s="78" t="s">
        <v>0</v>
      </c>
      <c r="D854" s="78" t="s">
        <v>1</v>
      </c>
      <c r="E854" s="80" t="s">
        <v>2</v>
      </c>
      <c r="F854" s="81"/>
      <c r="G854" s="84" t="s">
        <v>3</v>
      </c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  <c r="U854" s="85"/>
      <c r="V854" s="85"/>
      <c r="W854" s="86"/>
    </row>
    <row r="855" spans="3:23" ht="15.75" thickBot="1">
      <c r="C855" s="79"/>
      <c r="D855" s="79"/>
      <c r="E855" s="82"/>
      <c r="F855" s="83"/>
      <c r="G855" s="11" t="s">
        <v>4</v>
      </c>
      <c r="H855" s="11" t="s">
        <v>5</v>
      </c>
      <c r="I855" s="11" t="s">
        <v>6</v>
      </c>
      <c r="J855" s="11" t="s">
        <v>7</v>
      </c>
      <c r="K855" s="11" t="s">
        <v>8</v>
      </c>
      <c r="L855" s="11" t="s">
        <v>9</v>
      </c>
      <c r="M855" s="11" t="s">
        <v>10</v>
      </c>
      <c r="N855" s="11" t="s">
        <v>11</v>
      </c>
      <c r="O855" s="11" t="s">
        <v>12</v>
      </c>
      <c r="P855" s="11" t="s">
        <v>13</v>
      </c>
      <c r="Q855" s="11" t="s">
        <v>14</v>
      </c>
      <c r="R855" s="11" t="s">
        <v>15</v>
      </c>
      <c r="S855" s="11" t="s">
        <v>16</v>
      </c>
      <c r="T855" s="11" t="s">
        <v>17</v>
      </c>
      <c r="U855" s="11" t="s">
        <v>18</v>
      </c>
      <c r="V855" s="11" t="s">
        <v>19</v>
      </c>
      <c r="W855" s="11" t="s">
        <v>20</v>
      </c>
    </row>
    <row r="856" spans="3:23" ht="15.75" thickBot="1">
      <c r="C856" s="64">
        <v>1</v>
      </c>
      <c r="D856" s="13">
        <v>2</v>
      </c>
      <c r="E856" s="87">
        <v>3</v>
      </c>
      <c r="F856" s="88"/>
      <c r="G856" s="13">
        <v>4</v>
      </c>
      <c r="H856" s="13">
        <v>5</v>
      </c>
      <c r="I856" s="13">
        <v>6</v>
      </c>
      <c r="J856" s="13">
        <v>7</v>
      </c>
      <c r="K856" s="13">
        <v>8</v>
      </c>
      <c r="L856" s="13">
        <v>9</v>
      </c>
      <c r="M856" s="13">
        <v>10</v>
      </c>
      <c r="N856" s="13">
        <v>11</v>
      </c>
      <c r="O856" s="13">
        <v>12</v>
      </c>
      <c r="P856" s="13">
        <v>13</v>
      </c>
      <c r="Q856" s="13">
        <v>14</v>
      </c>
      <c r="R856" s="13">
        <v>15</v>
      </c>
      <c r="S856" s="13">
        <v>16</v>
      </c>
      <c r="T856" s="13">
        <v>17</v>
      </c>
      <c r="U856" s="13">
        <v>18</v>
      </c>
      <c r="V856" s="13">
        <v>19</v>
      </c>
      <c r="W856" s="13">
        <v>20</v>
      </c>
    </row>
    <row r="857" spans="3:23" ht="16.5" thickBot="1">
      <c r="C857" s="89" t="s">
        <v>119</v>
      </c>
      <c r="D857" s="92" t="s">
        <v>86</v>
      </c>
      <c r="E857" s="75" t="s">
        <v>21</v>
      </c>
      <c r="F857" s="76"/>
      <c r="G857" s="14">
        <v>108</v>
      </c>
      <c r="H857" s="19"/>
      <c r="I857" s="13"/>
      <c r="J857" s="13">
        <v>108</v>
      </c>
      <c r="K857" s="13"/>
      <c r="L857" s="19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</row>
    <row r="858" spans="3:23" ht="16.5" thickBot="1">
      <c r="C858" s="90"/>
      <c r="D858" s="93"/>
      <c r="E858" s="87" t="s">
        <v>22</v>
      </c>
      <c r="F858" s="88"/>
      <c r="G858" s="14">
        <v>87</v>
      </c>
      <c r="H858" s="19"/>
      <c r="I858" s="13"/>
      <c r="J858" s="13">
        <v>87</v>
      </c>
      <c r="K858" s="13"/>
      <c r="L858" s="21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</row>
    <row r="859" spans="3:23" ht="26.25" thickBot="1">
      <c r="C859" s="90"/>
      <c r="D859" s="93"/>
      <c r="E859" s="15" t="s">
        <v>23</v>
      </c>
      <c r="F859" s="15" t="s">
        <v>24</v>
      </c>
      <c r="G859" s="16">
        <f>IF(G857=0,"",G858*100/G857)</f>
        <v>80.555555555555557</v>
      </c>
      <c r="H859" s="16" t="s">
        <v>108</v>
      </c>
      <c r="I859" s="16" t="s">
        <v>108</v>
      </c>
      <c r="J859" s="16" t="s">
        <v>140</v>
      </c>
      <c r="K859" s="16" t="s">
        <v>108</v>
      </c>
      <c r="L859" s="16" t="s">
        <v>108</v>
      </c>
      <c r="M859" s="16" t="s">
        <v>108</v>
      </c>
      <c r="N859" s="16" t="s">
        <v>108</v>
      </c>
      <c r="O859" s="16" t="s">
        <v>108</v>
      </c>
      <c r="P859" s="16" t="s">
        <v>108</v>
      </c>
      <c r="Q859" s="16" t="s">
        <v>108</v>
      </c>
      <c r="R859" s="16" t="s">
        <v>108</v>
      </c>
      <c r="S859" s="16" t="s">
        <v>108</v>
      </c>
      <c r="T859" s="16" t="s">
        <v>108</v>
      </c>
      <c r="U859" s="16" t="s">
        <v>108</v>
      </c>
      <c r="V859" s="16" t="s">
        <v>108</v>
      </c>
      <c r="W859" s="16" t="s">
        <v>116</v>
      </c>
    </row>
    <row r="860" spans="3:23" ht="16.5" thickBot="1">
      <c r="C860" s="90"/>
      <c r="D860" s="93"/>
      <c r="E860" s="75" t="s">
        <v>25</v>
      </c>
      <c r="F860" s="76"/>
      <c r="G860" s="14">
        <v>41</v>
      </c>
      <c r="H860" s="13"/>
      <c r="I860" s="13"/>
      <c r="J860" s="13">
        <v>41</v>
      </c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</row>
    <row r="861" spans="3:23" ht="16.5" thickBot="1">
      <c r="C861" s="90"/>
      <c r="D861" s="93"/>
      <c r="E861" s="87" t="s">
        <v>22</v>
      </c>
      <c r="F861" s="88"/>
      <c r="G861" s="14">
        <v>33</v>
      </c>
      <c r="H861" s="13"/>
      <c r="I861" s="13"/>
      <c r="J861" s="13">
        <v>33</v>
      </c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</row>
    <row r="862" spans="3:23" ht="26.25" thickBot="1">
      <c r="C862" s="90"/>
      <c r="D862" s="93"/>
      <c r="E862" s="15" t="s">
        <v>23</v>
      </c>
      <c r="F862" s="61" t="s">
        <v>24</v>
      </c>
      <c r="G862" s="16">
        <f>IF(G860=0,"",G861*100/G860)</f>
        <v>80.487804878048777</v>
      </c>
      <c r="H862" s="16" t="s">
        <v>108</v>
      </c>
      <c r="I862" s="16" t="s">
        <v>108</v>
      </c>
      <c r="J862" s="16" t="s">
        <v>120</v>
      </c>
      <c r="K862" s="16" t="s">
        <v>108</v>
      </c>
      <c r="L862" s="16" t="s">
        <v>108</v>
      </c>
      <c r="M862" s="16" t="s">
        <v>108</v>
      </c>
      <c r="N862" s="16" t="s">
        <v>108</v>
      </c>
      <c r="O862" s="16" t="s">
        <v>108</v>
      </c>
      <c r="P862" s="16" t="s">
        <v>108</v>
      </c>
      <c r="Q862" s="16" t="s">
        <v>108</v>
      </c>
      <c r="R862" s="16" t="s">
        <v>108</v>
      </c>
      <c r="S862" s="16" t="s">
        <v>108</v>
      </c>
      <c r="T862" s="16" t="s">
        <v>108</v>
      </c>
      <c r="U862" s="16" t="s">
        <v>108</v>
      </c>
      <c r="V862" s="16" t="s">
        <v>108</v>
      </c>
      <c r="W862" s="16" t="s">
        <v>116</v>
      </c>
    </row>
    <row r="863" spans="3:23" ht="16.5" thickBot="1">
      <c r="C863" s="90"/>
      <c r="D863" s="93"/>
      <c r="E863" s="75" t="s">
        <v>26</v>
      </c>
      <c r="F863" s="76"/>
      <c r="G863" s="14">
        <v>79</v>
      </c>
      <c r="H863" s="13"/>
      <c r="I863" s="13"/>
      <c r="J863" s="13">
        <v>79</v>
      </c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</row>
    <row r="864" spans="3:23" ht="16.5" thickBot="1">
      <c r="C864" s="90"/>
      <c r="D864" s="93"/>
      <c r="E864" s="87" t="s">
        <v>22</v>
      </c>
      <c r="F864" s="88"/>
      <c r="G864" s="14">
        <v>36</v>
      </c>
      <c r="H864" s="13"/>
      <c r="I864" s="13"/>
      <c r="J864" s="13">
        <v>36</v>
      </c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</row>
    <row r="865" spans="3:23" ht="26.25" thickBot="1">
      <c r="C865" s="91"/>
      <c r="D865" s="94"/>
      <c r="E865" s="15" t="s">
        <v>23</v>
      </c>
      <c r="F865" s="61" t="s">
        <v>24</v>
      </c>
      <c r="G865" s="16">
        <f>IF(G863=0,"",G864*100/G863)</f>
        <v>45.569620253164558</v>
      </c>
      <c r="H865" s="16" t="s">
        <v>108</v>
      </c>
      <c r="I865" s="16" t="s">
        <v>116</v>
      </c>
      <c r="J865" s="16" t="s">
        <v>141</v>
      </c>
      <c r="K865" s="16" t="s">
        <v>108</v>
      </c>
      <c r="L865" s="16" t="s">
        <v>108</v>
      </c>
      <c r="M865" s="16" t="s">
        <v>108</v>
      </c>
      <c r="N865" s="16" t="s">
        <v>108</v>
      </c>
      <c r="O865" s="16" t="s">
        <v>108</v>
      </c>
      <c r="P865" s="16" t="s">
        <v>108</v>
      </c>
      <c r="Q865" s="16" t="s">
        <v>108</v>
      </c>
      <c r="R865" s="16" t="s">
        <v>108</v>
      </c>
      <c r="S865" s="16" t="s">
        <v>108</v>
      </c>
      <c r="T865" s="16" t="s">
        <v>108</v>
      </c>
      <c r="U865" s="16" t="s">
        <v>108</v>
      </c>
      <c r="V865" s="16" t="s">
        <v>108</v>
      </c>
      <c r="W865" s="16" t="s">
        <v>108</v>
      </c>
    </row>
    <row r="866" spans="3:23" ht="16.5" thickBot="1">
      <c r="C866" s="64"/>
      <c r="D866" s="13"/>
      <c r="E866" s="75"/>
      <c r="F866" s="76"/>
      <c r="G866" s="18">
        <v>33.299999999999997</v>
      </c>
      <c r="H866" s="18"/>
      <c r="I866" s="18"/>
      <c r="J866" s="18"/>
      <c r="K866" s="18"/>
      <c r="L866" s="18"/>
      <c r="M866" s="18"/>
      <c r="N866" s="18" t="str">
        <f t="shared" ref="N866:W866" si="82">IF(N857="","",N864/N857*100)</f>
        <v/>
      </c>
      <c r="O866" s="18" t="str">
        <f t="shared" si="82"/>
        <v/>
      </c>
      <c r="P866" s="18" t="str">
        <f t="shared" si="82"/>
        <v/>
      </c>
      <c r="Q866" s="18" t="str">
        <f t="shared" si="82"/>
        <v/>
      </c>
      <c r="R866" s="18" t="str">
        <f t="shared" si="82"/>
        <v/>
      </c>
      <c r="S866" s="18" t="str">
        <f t="shared" si="82"/>
        <v/>
      </c>
      <c r="T866" s="18" t="str">
        <f t="shared" si="82"/>
        <v/>
      </c>
      <c r="U866" s="18" t="str">
        <f t="shared" si="82"/>
        <v/>
      </c>
      <c r="V866" s="18" t="str">
        <f t="shared" si="82"/>
        <v/>
      </c>
      <c r="W866" s="18" t="str">
        <f t="shared" si="82"/>
        <v/>
      </c>
    </row>
    <row r="867" spans="3:23"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</row>
    <row r="868" spans="3:23"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</row>
    <row r="869" spans="3:23"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</row>
    <row r="870" spans="3:23">
      <c r="C870" s="10"/>
      <c r="D870" s="10"/>
      <c r="E870" s="10"/>
      <c r="F870" s="77" t="s">
        <v>49</v>
      </c>
      <c r="G870" s="77"/>
      <c r="H870" s="77"/>
      <c r="I870" s="77"/>
      <c r="J870" s="77"/>
      <c r="K870" s="77"/>
      <c r="L870" s="77"/>
      <c r="M870" s="77"/>
      <c r="N870" s="77"/>
      <c r="O870" s="77"/>
      <c r="P870" s="77"/>
      <c r="Q870" s="77"/>
      <c r="R870" s="77"/>
      <c r="S870" s="77"/>
      <c r="T870" s="10"/>
      <c r="U870" s="10"/>
      <c r="V870" s="10"/>
      <c r="W870" s="10"/>
    </row>
    <row r="871" spans="3:23">
      <c r="C871" s="10"/>
      <c r="D871" s="10"/>
      <c r="E871" s="10"/>
      <c r="F871" s="77"/>
      <c r="G871" s="77"/>
      <c r="H871" s="77"/>
      <c r="I871" s="77"/>
      <c r="J871" s="77"/>
      <c r="K871" s="77"/>
      <c r="L871" s="77"/>
      <c r="M871" s="77"/>
      <c r="N871" s="77"/>
      <c r="O871" s="77"/>
      <c r="P871" s="77"/>
      <c r="Q871" s="77"/>
      <c r="R871" s="77"/>
      <c r="S871" s="77"/>
      <c r="T871" s="10"/>
      <c r="U871" s="10"/>
      <c r="V871" s="10"/>
      <c r="W871" s="10"/>
    </row>
    <row r="872" spans="3:23">
      <c r="C872" s="10"/>
      <c r="D872" s="10"/>
      <c r="E872" s="10"/>
      <c r="F872" s="77"/>
      <c r="G872" s="77"/>
      <c r="H872" s="77"/>
      <c r="I872" s="77"/>
      <c r="J872" s="77"/>
      <c r="K872" s="77"/>
      <c r="L872" s="77"/>
      <c r="M872" s="77"/>
      <c r="N872" s="77"/>
      <c r="O872" s="77"/>
      <c r="P872" s="77"/>
      <c r="Q872" s="77"/>
      <c r="R872" s="77"/>
      <c r="S872" s="77"/>
      <c r="T872" s="10"/>
      <c r="U872" s="10"/>
      <c r="V872" s="10"/>
      <c r="W872" s="10"/>
    </row>
    <row r="873" spans="3:23" ht="15.75" thickBot="1"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</row>
    <row r="874" spans="3:23" ht="21" thickBot="1">
      <c r="C874" s="78" t="s">
        <v>0</v>
      </c>
      <c r="D874" s="78" t="s">
        <v>1</v>
      </c>
      <c r="E874" s="80" t="s">
        <v>2</v>
      </c>
      <c r="F874" s="81"/>
      <c r="G874" s="84" t="s">
        <v>3</v>
      </c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  <c r="U874" s="85"/>
      <c r="V874" s="85"/>
      <c r="W874" s="86"/>
    </row>
    <row r="875" spans="3:23" ht="15.75" thickBot="1">
      <c r="C875" s="79"/>
      <c r="D875" s="79"/>
      <c r="E875" s="82"/>
      <c r="F875" s="83"/>
      <c r="G875" s="11" t="s">
        <v>4</v>
      </c>
      <c r="H875" s="11" t="s">
        <v>5</v>
      </c>
      <c r="I875" s="11" t="s">
        <v>6</v>
      </c>
      <c r="J875" s="11" t="s">
        <v>7</v>
      </c>
      <c r="K875" s="11" t="s">
        <v>8</v>
      </c>
      <c r="L875" s="11" t="s">
        <v>9</v>
      </c>
      <c r="M875" s="11" t="s">
        <v>10</v>
      </c>
      <c r="N875" s="11" t="s">
        <v>11</v>
      </c>
      <c r="O875" s="11" t="s">
        <v>12</v>
      </c>
      <c r="P875" s="11" t="s">
        <v>13</v>
      </c>
      <c r="Q875" s="11" t="s">
        <v>14</v>
      </c>
      <c r="R875" s="11" t="s">
        <v>15</v>
      </c>
      <c r="S875" s="11" t="s">
        <v>16</v>
      </c>
      <c r="T875" s="11" t="s">
        <v>17</v>
      </c>
      <c r="U875" s="11" t="s">
        <v>18</v>
      </c>
      <c r="V875" s="11" t="s">
        <v>19</v>
      </c>
      <c r="W875" s="11" t="s">
        <v>20</v>
      </c>
    </row>
    <row r="876" spans="3:23" ht="15.75" thickBot="1">
      <c r="C876" s="64">
        <v>1</v>
      </c>
      <c r="D876" s="13">
        <v>2</v>
      </c>
      <c r="E876" s="87">
        <v>3</v>
      </c>
      <c r="F876" s="88"/>
      <c r="G876" s="13">
        <v>4</v>
      </c>
      <c r="H876" s="13">
        <v>5</v>
      </c>
      <c r="I876" s="13">
        <v>6</v>
      </c>
      <c r="J876" s="13">
        <v>7</v>
      </c>
      <c r="K876" s="13">
        <v>8</v>
      </c>
      <c r="L876" s="13">
        <v>9</v>
      </c>
      <c r="M876" s="13">
        <v>10</v>
      </c>
      <c r="N876" s="13">
        <v>11</v>
      </c>
      <c r="O876" s="13">
        <v>12</v>
      </c>
      <c r="P876" s="13">
        <v>13</v>
      </c>
      <c r="Q876" s="13">
        <v>14</v>
      </c>
      <c r="R876" s="13">
        <v>15</v>
      </c>
      <c r="S876" s="13">
        <v>16</v>
      </c>
      <c r="T876" s="13">
        <v>17</v>
      </c>
      <c r="U876" s="13">
        <v>18</v>
      </c>
      <c r="V876" s="13">
        <v>19</v>
      </c>
      <c r="W876" s="13">
        <v>20</v>
      </c>
    </row>
    <row r="877" spans="3:23" ht="16.5" thickBot="1">
      <c r="C877" s="89" t="s">
        <v>114</v>
      </c>
      <c r="D877" s="92" t="s">
        <v>87</v>
      </c>
      <c r="E877" s="75" t="s">
        <v>21</v>
      </c>
      <c r="F877" s="76"/>
      <c r="G877" s="14">
        <v>234</v>
      </c>
      <c r="H877" s="19"/>
      <c r="I877" s="13"/>
      <c r="J877" s="13">
        <v>234</v>
      </c>
      <c r="K877" s="13"/>
      <c r="L877" s="19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</row>
    <row r="878" spans="3:23" ht="16.5" thickBot="1">
      <c r="C878" s="90"/>
      <c r="D878" s="93"/>
      <c r="E878" s="87" t="s">
        <v>22</v>
      </c>
      <c r="F878" s="88"/>
      <c r="G878" s="14">
        <v>187</v>
      </c>
      <c r="H878" s="19"/>
      <c r="I878" s="13"/>
      <c r="J878" s="13">
        <v>187</v>
      </c>
      <c r="K878" s="13"/>
      <c r="L878" s="21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</row>
    <row r="879" spans="3:23" ht="26.25" thickBot="1">
      <c r="C879" s="90"/>
      <c r="D879" s="93"/>
      <c r="E879" s="15" t="s">
        <v>23</v>
      </c>
      <c r="F879" s="15" t="s">
        <v>24</v>
      </c>
      <c r="G879" s="16">
        <f>IF(G877=0,"",G878*100/G877)</f>
        <v>79.914529914529908</v>
      </c>
      <c r="H879" s="16">
        <f>IF(H877=0,0,H878*100/H877)</f>
        <v>0</v>
      </c>
      <c r="I879" s="16">
        <f t="shared" ref="I879" si="83">IF(I877=0,0,I878*100/I877)</f>
        <v>0</v>
      </c>
      <c r="J879" s="16" t="s">
        <v>142</v>
      </c>
      <c r="K879" s="16">
        <f t="shared" ref="K879:W879" si="84">IF(K877=0,0,K878*100/K877)</f>
        <v>0</v>
      </c>
      <c r="L879" s="16">
        <f t="shared" si="84"/>
        <v>0</v>
      </c>
      <c r="M879" s="16">
        <f t="shared" si="84"/>
        <v>0</v>
      </c>
      <c r="N879" s="16">
        <f t="shared" si="84"/>
        <v>0</v>
      </c>
      <c r="O879" s="16">
        <f t="shared" si="84"/>
        <v>0</v>
      </c>
      <c r="P879" s="16">
        <f t="shared" si="84"/>
        <v>0</v>
      </c>
      <c r="Q879" s="16">
        <f t="shared" si="84"/>
        <v>0</v>
      </c>
      <c r="R879" s="16">
        <f t="shared" si="84"/>
        <v>0</v>
      </c>
      <c r="S879" s="16">
        <f t="shared" si="84"/>
        <v>0</v>
      </c>
      <c r="T879" s="16">
        <f t="shared" si="84"/>
        <v>0</v>
      </c>
      <c r="U879" s="16">
        <f t="shared" si="84"/>
        <v>0</v>
      </c>
      <c r="V879" s="16">
        <f t="shared" si="84"/>
        <v>0</v>
      </c>
      <c r="W879" s="16">
        <f t="shared" si="84"/>
        <v>0</v>
      </c>
    </row>
    <row r="880" spans="3:23" ht="16.5" thickBot="1">
      <c r="C880" s="90"/>
      <c r="D880" s="93"/>
      <c r="E880" s="75" t="s">
        <v>25</v>
      </c>
      <c r="F880" s="76"/>
      <c r="G880" s="14">
        <v>70</v>
      </c>
      <c r="H880" s="13"/>
      <c r="I880" s="13"/>
      <c r="J880" s="13">
        <v>70</v>
      </c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</row>
    <row r="881" spans="3:23" ht="16.5" thickBot="1">
      <c r="C881" s="90"/>
      <c r="D881" s="93"/>
      <c r="E881" s="87" t="s">
        <v>22</v>
      </c>
      <c r="F881" s="88"/>
      <c r="G881" s="14">
        <v>50</v>
      </c>
      <c r="H881" s="13"/>
      <c r="I881" s="13"/>
      <c r="J881" s="13">
        <v>50</v>
      </c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</row>
    <row r="882" spans="3:23" ht="26.25" thickBot="1">
      <c r="C882" s="90"/>
      <c r="D882" s="93"/>
      <c r="E882" s="15" t="s">
        <v>23</v>
      </c>
      <c r="F882" s="61" t="s">
        <v>24</v>
      </c>
      <c r="G882" s="16" t="s">
        <v>121</v>
      </c>
      <c r="H882" s="16">
        <f>IF(H880=0,0,H881*100/H880)</f>
        <v>0</v>
      </c>
      <c r="I882" s="16">
        <f t="shared" ref="I882" si="85">IF(I880=0,0,I881*100/I880)</f>
        <v>0</v>
      </c>
      <c r="J882" s="16" t="s">
        <v>121</v>
      </c>
      <c r="K882" s="16">
        <f t="shared" ref="K882:W882" si="86">IF(K880=0,0,K881*100/K880)</f>
        <v>0</v>
      </c>
      <c r="L882" s="16">
        <f t="shared" si="86"/>
        <v>0</v>
      </c>
      <c r="M882" s="16">
        <f t="shared" si="86"/>
        <v>0</v>
      </c>
      <c r="N882" s="16">
        <f t="shared" si="86"/>
        <v>0</v>
      </c>
      <c r="O882" s="16">
        <f t="shared" si="86"/>
        <v>0</v>
      </c>
      <c r="P882" s="16">
        <f t="shared" si="86"/>
        <v>0</v>
      </c>
      <c r="Q882" s="16">
        <f t="shared" si="86"/>
        <v>0</v>
      </c>
      <c r="R882" s="16">
        <f t="shared" si="86"/>
        <v>0</v>
      </c>
      <c r="S882" s="16">
        <f t="shared" si="86"/>
        <v>0</v>
      </c>
      <c r="T882" s="16">
        <f t="shared" si="86"/>
        <v>0</v>
      </c>
      <c r="U882" s="16">
        <f t="shared" si="86"/>
        <v>0</v>
      </c>
      <c r="V882" s="16">
        <f t="shared" si="86"/>
        <v>0</v>
      </c>
      <c r="W882" s="16">
        <f t="shared" si="86"/>
        <v>0</v>
      </c>
    </row>
    <row r="883" spans="3:23" ht="16.5" thickBot="1">
      <c r="C883" s="90"/>
      <c r="D883" s="93"/>
      <c r="E883" s="75" t="s">
        <v>26</v>
      </c>
      <c r="F883" s="76"/>
      <c r="G883" s="14">
        <v>167</v>
      </c>
      <c r="H883" s="13"/>
      <c r="I883" s="13"/>
      <c r="J883" s="13">
        <v>167</v>
      </c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</row>
    <row r="884" spans="3:23" ht="16.5" thickBot="1">
      <c r="C884" s="90"/>
      <c r="D884" s="93"/>
      <c r="E884" s="87" t="s">
        <v>22</v>
      </c>
      <c r="F884" s="88"/>
      <c r="G884" s="14">
        <v>63</v>
      </c>
      <c r="H884" s="13"/>
      <c r="I884" s="13"/>
      <c r="J884" s="13">
        <v>63</v>
      </c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</row>
    <row r="885" spans="3:23" ht="26.25" thickBot="1">
      <c r="C885" s="91"/>
      <c r="D885" s="94"/>
      <c r="E885" s="15" t="s">
        <v>23</v>
      </c>
      <c r="F885" s="61" t="s">
        <v>24</v>
      </c>
      <c r="G885" s="16" t="s">
        <v>143</v>
      </c>
      <c r="H885" s="16">
        <f>IF(H883=0,0,H884*100/H883)</f>
        <v>0</v>
      </c>
      <c r="I885" s="16">
        <f t="shared" ref="I885" si="87">IF(I883=0,0,I884*100/I883)</f>
        <v>0</v>
      </c>
      <c r="J885" s="16" t="s">
        <v>143</v>
      </c>
      <c r="K885" s="16">
        <f t="shared" ref="K885:W885" si="88">IF(K883=0,0,K884*100/K883)</f>
        <v>0</v>
      </c>
      <c r="L885" s="16">
        <f t="shared" si="88"/>
        <v>0</v>
      </c>
      <c r="M885" s="16">
        <f t="shared" si="88"/>
        <v>0</v>
      </c>
      <c r="N885" s="16">
        <f t="shared" si="88"/>
        <v>0</v>
      </c>
      <c r="O885" s="16">
        <f t="shared" si="88"/>
        <v>0</v>
      </c>
      <c r="P885" s="16">
        <f t="shared" si="88"/>
        <v>0</v>
      </c>
      <c r="Q885" s="16">
        <f t="shared" si="88"/>
        <v>0</v>
      </c>
      <c r="R885" s="16">
        <f t="shared" si="88"/>
        <v>0</v>
      </c>
      <c r="S885" s="16">
        <f t="shared" si="88"/>
        <v>0</v>
      </c>
      <c r="T885" s="16">
        <f t="shared" si="88"/>
        <v>0</v>
      </c>
      <c r="U885" s="16">
        <f t="shared" si="88"/>
        <v>0</v>
      </c>
      <c r="V885" s="16">
        <f t="shared" si="88"/>
        <v>0</v>
      </c>
      <c r="W885" s="16">
        <f t="shared" si="88"/>
        <v>0</v>
      </c>
    </row>
    <row r="886" spans="3:23" ht="16.5" thickBot="1">
      <c r="C886" s="64"/>
      <c r="D886" s="13"/>
      <c r="E886" s="75"/>
      <c r="F886" s="76"/>
      <c r="G886" s="18">
        <v>26.9</v>
      </c>
      <c r="H886" s="18"/>
      <c r="I886" s="18"/>
      <c r="J886" s="18"/>
      <c r="K886" s="18"/>
      <c r="L886" s="18"/>
      <c r="M886" s="18"/>
      <c r="N886" s="18" t="str">
        <f t="shared" ref="N886:W886" si="89">IF(N877="","",N884/N877*100)</f>
        <v/>
      </c>
      <c r="O886" s="18" t="str">
        <f t="shared" si="89"/>
        <v/>
      </c>
      <c r="P886" s="18" t="str">
        <f t="shared" si="89"/>
        <v/>
      </c>
      <c r="Q886" s="18" t="str">
        <f t="shared" si="89"/>
        <v/>
      </c>
      <c r="R886" s="18" t="str">
        <f t="shared" si="89"/>
        <v/>
      </c>
      <c r="S886" s="18" t="str">
        <f t="shared" si="89"/>
        <v/>
      </c>
      <c r="T886" s="18" t="str">
        <f t="shared" si="89"/>
        <v/>
      </c>
      <c r="U886" s="18" t="str">
        <f t="shared" si="89"/>
        <v/>
      </c>
      <c r="V886" s="18" t="str">
        <f t="shared" si="89"/>
        <v/>
      </c>
      <c r="W886" s="18" t="str">
        <f t="shared" si="89"/>
        <v/>
      </c>
    </row>
    <row r="887" spans="3:23"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</row>
    <row r="888" spans="3:23"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</row>
    <row r="889" spans="3:23"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</row>
    <row r="890" spans="3:23">
      <c r="C890" s="10"/>
      <c r="D890" s="10"/>
      <c r="E890" s="10"/>
      <c r="F890" s="77" t="s">
        <v>88</v>
      </c>
      <c r="G890" s="77"/>
      <c r="H890" s="77"/>
      <c r="I890" s="77"/>
      <c r="J890" s="77"/>
      <c r="K890" s="77"/>
      <c r="L890" s="77"/>
      <c r="M890" s="77"/>
      <c r="N890" s="77"/>
      <c r="O890" s="77"/>
      <c r="P890" s="77"/>
      <c r="Q890" s="77"/>
      <c r="R890" s="77"/>
      <c r="S890" s="77"/>
      <c r="T890" s="10"/>
      <c r="U890" s="10"/>
      <c r="V890" s="10"/>
      <c r="W890" s="10"/>
    </row>
    <row r="891" spans="3:23">
      <c r="C891" s="10"/>
      <c r="D891" s="10"/>
      <c r="E891" s="10"/>
      <c r="F891" s="77"/>
      <c r="G891" s="77"/>
      <c r="H891" s="77"/>
      <c r="I891" s="77"/>
      <c r="J891" s="77"/>
      <c r="K891" s="77"/>
      <c r="L891" s="77"/>
      <c r="M891" s="77"/>
      <c r="N891" s="77"/>
      <c r="O891" s="77"/>
      <c r="P891" s="77"/>
      <c r="Q891" s="77"/>
      <c r="R891" s="77"/>
      <c r="S891" s="77"/>
      <c r="T891" s="10"/>
      <c r="U891" s="10"/>
      <c r="V891" s="10"/>
      <c r="W891" s="10"/>
    </row>
    <row r="892" spans="3:23">
      <c r="C892" s="10"/>
      <c r="D892" s="10"/>
      <c r="E892" s="10"/>
      <c r="F892" s="77"/>
      <c r="G892" s="77"/>
      <c r="H892" s="77"/>
      <c r="I892" s="77"/>
      <c r="J892" s="77"/>
      <c r="K892" s="77"/>
      <c r="L892" s="77"/>
      <c r="M892" s="77"/>
      <c r="N892" s="77"/>
      <c r="O892" s="77"/>
      <c r="P892" s="77"/>
      <c r="Q892" s="77"/>
      <c r="R892" s="77"/>
      <c r="S892" s="77"/>
      <c r="T892" s="10"/>
      <c r="U892" s="10"/>
      <c r="V892" s="10"/>
      <c r="W892" s="10"/>
    </row>
    <row r="893" spans="3:23" ht="15.75" thickBot="1"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</row>
    <row r="894" spans="3:23" ht="21" thickBot="1">
      <c r="C894" s="78" t="s">
        <v>0</v>
      </c>
      <c r="D894" s="78" t="s">
        <v>1</v>
      </c>
      <c r="E894" s="80" t="s">
        <v>2</v>
      </c>
      <c r="F894" s="81"/>
      <c r="G894" s="84" t="s">
        <v>3</v>
      </c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  <c r="U894" s="85"/>
      <c r="V894" s="85"/>
      <c r="W894" s="86"/>
    </row>
    <row r="895" spans="3:23" ht="15.75" thickBot="1">
      <c r="C895" s="79"/>
      <c r="D895" s="79"/>
      <c r="E895" s="82"/>
      <c r="F895" s="83"/>
      <c r="G895" s="11" t="s">
        <v>4</v>
      </c>
      <c r="H895" s="11" t="s">
        <v>5</v>
      </c>
      <c r="I895" s="11" t="s">
        <v>6</v>
      </c>
      <c r="J895" s="11" t="s">
        <v>7</v>
      </c>
      <c r="K895" s="11" t="s">
        <v>8</v>
      </c>
      <c r="L895" s="11" t="s">
        <v>9</v>
      </c>
      <c r="M895" s="11" t="s">
        <v>10</v>
      </c>
      <c r="N895" s="11" t="s">
        <v>11</v>
      </c>
      <c r="O895" s="11" t="s">
        <v>12</v>
      </c>
      <c r="P895" s="11" t="s">
        <v>13</v>
      </c>
      <c r="Q895" s="11" t="s">
        <v>14</v>
      </c>
      <c r="R895" s="11" t="s">
        <v>15</v>
      </c>
      <c r="S895" s="11" t="s">
        <v>16</v>
      </c>
      <c r="T895" s="11" t="s">
        <v>17</v>
      </c>
      <c r="U895" s="11" t="s">
        <v>18</v>
      </c>
      <c r="V895" s="11" t="s">
        <v>19</v>
      </c>
      <c r="W895" s="11" t="s">
        <v>20</v>
      </c>
    </row>
    <row r="896" spans="3:23" ht="15.75" thickBot="1">
      <c r="C896" s="64">
        <v>1</v>
      </c>
      <c r="D896" s="13">
        <v>2</v>
      </c>
      <c r="E896" s="87">
        <v>3</v>
      </c>
      <c r="F896" s="88"/>
      <c r="G896" s="13">
        <v>4</v>
      </c>
      <c r="H896" s="13">
        <v>5</v>
      </c>
      <c r="I896" s="13">
        <v>6</v>
      </c>
      <c r="J896" s="13">
        <v>7</v>
      </c>
      <c r="K896" s="13">
        <v>8</v>
      </c>
      <c r="L896" s="13">
        <v>9</v>
      </c>
      <c r="M896" s="13">
        <v>10</v>
      </c>
      <c r="N896" s="13">
        <v>11</v>
      </c>
      <c r="O896" s="13">
        <v>12</v>
      </c>
      <c r="P896" s="13">
        <v>13</v>
      </c>
      <c r="Q896" s="13">
        <v>14</v>
      </c>
      <c r="R896" s="13">
        <v>15</v>
      </c>
      <c r="S896" s="13">
        <v>16</v>
      </c>
      <c r="T896" s="13">
        <v>17</v>
      </c>
      <c r="U896" s="13">
        <v>18</v>
      </c>
      <c r="V896" s="13">
        <v>19</v>
      </c>
      <c r="W896" s="13">
        <v>20</v>
      </c>
    </row>
    <row r="897" spans="3:23" ht="16.5" thickBot="1">
      <c r="C897" s="89" t="s">
        <v>119</v>
      </c>
      <c r="D897" s="92" t="s">
        <v>89</v>
      </c>
      <c r="E897" s="75" t="s">
        <v>21</v>
      </c>
      <c r="F897" s="76"/>
      <c r="G897" s="14">
        <v>36</v>
      </c>
      <c r="H897" s="19"/>
      <c r="I897" s="13"/>
      <c r="J897" s="13">
        <v>36</v>
      </c>
      <c r="K897" s="13"/>
      <c r="L897" s="19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</row>
    <row r="898" spans="3:23" ht="16.5" thickBot="1">
      <c r="C898" s="90"/>
      <c r="D898" s="93"/>
      <c r="E898" s="87" t="s">
        <v>22</v>
      </c>
      <c r="F898" s="88"/>
      <c r="G898" s="14">
        <v>28</v>
      </c>
      <c r="H898" s="19"/>
      <c r="I898" s="13"/>
      <c r="J898" s="13">
        <v>28</v>
      </c>
      <c r="K898" s="13"/>
      <c r="L898" s="21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</row>
    <row r="899" spans="3:23" ht="26.25" thickBot="1">
      <c r="C899" s="90"/>
      <c r="D899" s="93"/>
      <c r="E899" s="15" t="s">
        <v>23</v>
      </c>
      <c r="F899" s="15" t="s">
        <v>24</v>
      </c>
      <c r="G899" s="16">
        <f>IF(G897=0,"",G898*100/G897)</f>
        <v>77.777777777777771</v>
      </c>
      <c r="H899" s="16">
        <f>IF(H897=0,0,H898*100/H897)</f>
        <v>0</v>
      </c>
      <c r="I899" s="16">
        <f t="shared" ref="I899" si="90">IF(I897=0,0,I898*100/I897)</f>
        <v>0</v>
      </c>
      <c r="J899" s="16">
        <f>IF(J897=0,0,J898*100/J897)</f>
        <v>77.777777777777771</v>
      </c>
      <c r="K899" s="16">
        <f t="shared" ref="K899:W899" si="91">IF(K897=0,0,K898*100/K897)</f>
        <v>0</v>
      </c>
      <c r="L899" s="16">
        <f t="shared" si="91"/>
        <v>0</v>
      </c>
      <c r="M899" s="16">
        <f t="shared" si="91"/>
        <v>0</v>
      </c>
      <c r="N899" s="16">
        <f t="shared" si="91"/>
        <v>0</v>
      </c>
      <c r="O899" s="16">
        <f t="shared" si="91"/>
        <v>0</v>
      </c>
      <c r="P899" s="16">
        <f t="shared" si="91"/>
        <v>0</v>
      </c>
      <c r="Q899" s="16">
        <f t="shared" si="91"/>
        <v>0</v>
      </c>
      <c r="R899" s="16">
        <f t="shared" si="91"/>
        <v>0</v>
      </c>
      <c r="S899" s="16">
        <f t="shared" si="91"/>
        <v>0</v>
      </c>
      <c r="T899" s="16">
        <f t="shared" si="91"/>
        <v>0</v>
      </c>
      <c r="U899" s="16">
        <f t="shared" si="91"/>
        <v>0</v>
      </c>
      <c r="V899" s="16">
        <f t="shared" si="91"/>
        <v>0</v>
      </c>
      <c r="W899" s="16">
        <f t="shared" si="91"/>
        <v>0</v>
      </c>
    </row>
    <row r="900" spans="3:23" ht="16.5" thickBot="1">
      <c r="C900" s="90"/>
      <c r="D900" s="93"/>
      <c r="E900" s="75" t="s">
        <v>25</v>
      </c>
      <c r="F900" s="76"/>
      <c r="G900" s="14">
        <v>18</v>
      </c>
      <c r="H900" s="13"/>
      <c r="I900" s="13"/>
      <c r="J900" s="13">
        <v>18</v>
      </c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</row>
    <row r="901" spans="3:23" ht="16.5" thickBot="1">
      <c r="C901" s="90"/>
      <c r="D901" s="93"/>
      <c r="E901" s="87" t="s">
        <v>22</v>
      </c>
      <c r="F901" s="88"/>
      <c r="G901" s="14">
        <v>15</v>
      </c>
      <c r="H901" s="13"/>
      <c r="I901" s="13"/>
      <c r="J901" s="13">
        <v>15</v>
      </c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</row>
    <row r="902" spans="3:23" ht="26.25" thickBot="1">
      <c r="C902" s="90"/>
      <c r="D902" s="93"/>
      <c r="E902" s="15" t="s">
        <v>23</v>
      </c>
      <c r="F902" s="61" t="s">
        <v>24</v>
      </c>
      <c r="G902" s="16">
        <f>IF(G900=0,"",G901*100/G900)</f>
        <v>83.333333333333329</v>
      </c>
      <c r="H902" s="16">
        <f>IF(H900=0,0,H901*100/H900)</f>
        <v>0</v>
      </c>
      <c r="I902" s="16">
        <f t="shared" ref="I902:W902" si="92">IF(I900=0,0,I901*100/I900)</f>
        <v>0</v>
      </c>
      <c r="J902" s="16">
        <f t="shared" si="92"/>
        <v>83.333333333333329</v>
      </c>
      <c r="K902" s="16">
        <f t="shared" si="92"/>
        <v>0</v>
      </c>
      <c r="L902" s="16">
        <f t="shared" si="92"/>
        <v>0</v>
      </c>
      <c r="M902" s="16">
        <f t="shared" si="92"/>
        <v>0</v>
      </c>
      <c r="N902" s="16">
        <f t="shared" si="92"/>
        <v>0</v>
      </c>
      <c r="O902" s="16">
        <f t="shared" si="92"/>
        <v>0</v>
      </c>
      <c r="P902" s="16">
        <f t="shared" si="92"/>
        <v>0</v>
      </c>
      <c r="Q902" s="16">
        <f t="shared" si="92"/>
        <v>0</v>
      </c>
      <c r="R902" s="16">
        <f t="shared" si="92"/>
        <v>0</v>
      </c>
      <c r="S902" s="16">
        <f t="shared" si="92"/>
        <v>0</v>
      </c>
      <c r="T902" s="16">
        <f t="shared" si="92"/>
        <v>0</v>
      </c>
      <c r="U902" s="16">
        <f t="shared" si="92"/>
        <v>0</v>
      </c>
      <c r="V902" s="16">
        <f t="shared" si="92"/>
        <v>0</v>
      </c>
      <c r="W902" s="16">
        <f t="shared" si="92"/>
        <v>0</v>
      </c>
    </row>
    <row r="903" spans="3:23" ht="16.5" thickBot="1">
      <c r="C903" s="90"/>
      <c r="D903" s="93"/>
      <c r="E903" s="75" t="s">
        <v>26</v>
      </c>
      <c r="F903" s="76"/>
      <c r="G903" s="14">
        <v>25</v>
      </c>
      <c r="H903" s="13"/>
      <c r="I903" s="13"/>
      <c r="J903" s="13">
        <v>25</v>
      </c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</row>
    <row r="904" spans="3:23" ht="16.5" thickBot="1">
      <c r="C904" s="90"/>
      <c r="D904" s="93"/>
      <c r="E904" s="87" t="s">
        <v>22</v>
      </c>
      <c r="F904" s="88"/>
      <c r="G904" s="14">
        <v>16</v>
      </c>
      <c r="H904" s="13"/>
      <c r="I904" s="13"/>
      <c r="J904" s="13">
        <v>16</v>
      </c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</row>
    <row r="905" spans="3:23" ht="26.25" thickBot="1">
      <c r="C905" s="91"/>
      <c r="D905" s="94"/>
      <c r="E905" s="15" t="s">
        <v>23</v>
      </c>
      <c r="F905" s="61" t="s">
        <v>24</v>
      </c>
      <c r="G905" s="16">
        <f>IF(G903=0,"",G904*100/G903)</f>
        <v>64</v>
      </c>
      <c r="H905" s="16">
        <f>IF(H903=0,0,H904*100/H903)</f>
        <v>0</v>
      </c>
      <c r="I905" s="16">
        <f t="shared" ref="I905:W905" si="93">IF(I903=0,0,I904*100/I903)</f>
        <v>0</v>
      </c>
      <c r="J905" s="16">
        <f t="shared" si="93"/>
        <v>64</v>
      </c>
      <c r="K905" s="16">
        <f t="shared" si="93"/>
        <v>0</v>
      </c>
      <c r="L905" s="16">
        <f t="shared" si="93"/>
        <v>0</v>
      </c>
      <c r="M905" s="16">
        <f t="shared" si="93"/>
        <v>0</v>
      </c>
      <c r="N905" s="16">
        <f t="shared" si="93"/>
        <v>0</v>
      </c>
      <c r="O905" s="16">
        <f t="shared" si="93"/>
        <v>0</v>
      </c>
      <c r="P905" s="16">
        <f t="shared" si="93"/>
        <v>0</v>
      </c>
      <c r="Q905" s="16">
        <f t="shared" si="93"/>
        <v>0</v>
      </c>
      <c r="R905" s="16">
        <f t="shared" si="93"/>
        <v>0</v>
      </c>
      <c r="S905" s="16">
        <f t="shared" si="93"/>
        <v>0</v>
      </c>
      <c r="T905" s="16">
        <f t="shared" si="93"/>
        <v>0</v>
      </c>
      <c r="U905" s="16">
        <f t="shared" si="93"/>
        <v>0</v>
      </c>
      <c r="V905" s="16">
        <f t="shared" si="93"/>
        <v>0</v>
      </c>
      <c r="W905" s="16">
        <f t="shared" si="93"/>
        <v>0</v>
      </c>
    </row>
    <row r="906" spans="3:23" ht="16.5" thickBot="1">
      <c r="C906" s="64"/>
      <c r="D906" s="13"/>
      <c r="E906" s="75"/>
      <c r="F906" s="76"/>
      <c r="G906" s="18">
        <v>44.4</v>
      </c>
      <c r="H906" s="18"/>
      <c r="I906" s="18"/>
      <c r="J906" s="18"/>
      <c r="K906" s="18"/>
      <c r="L906" s="18"/>
      <c r="M906" s="18"/>
      <c r="N906" s="18" t="str">
        <f t="shared" ref="N906:W906" si="94">IF(N897="","",N904/N897*100)</f>
        <v/>
      </c>
      <c r="O906" s="18" t="str">
        <f t="shared" si="94"/>
        <v/>
      </c>
      <c r="P906" s="18" t="str">
        <f t="shared" si="94"/>
        <v/>
      </c>
      <c r="Q906" s="18" t="str">
        <f t="shared" si="94"/>
        <v/>
      </c>
      <c r="R906" s="18" t="str">
        <f t="shared" si="94"/>
        <v/>
      </c>
      <c r="S906" s="18" t="str">
        <f t="shared" si="94"/>
        <v/>
      </c>
      <c r="T906" s="18" t="str">
        <f t="shared" si="94"/>
        <v/>
      </c>
      <c r="U906" s="18" t="str">
        <f t="shared" si="94"/>
        <v/>
      </c>
      <c r="V906" s="18" t="str">
        <f t="shared" si="94"/>
        <v/>
      </c>
      <c r="W906" s="18" t="str">
        <f t="shared" si="94"/>
        <v/>
      </c>
    </row>
    <row r="907" spans="3:23"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</row>
    <row r="908" spans="3:23"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</row>
    <row r="909" spans="3:23">
      <c r="C909" s="10"/>
      <c r="D909" s="10"/>
      <c r="E909" s="10"/>
      <c r="F909" s="77" t="s">
        <v>90</v>
      </c>
      <c r="G909" s="77"/>
      <c r="H909" s="77"/>
      <c r="I909" s="77"/>
      <c r="J909" s="77"/>
      <c r="K909" s="77"/>
      <c r="L909" s="77"/>
      <c r="M909" s="77"/>
      <c r="N909" s="77"/>
      <c r="O909" s="77"/>
      <c r="P909" s="77"/>
      <c r="Q909" s="77"/>
      <c r="R909" s="77"/>
      <c r="S909" s="77"/>
      <c r="T909" s="10"/>
      <c r="U909" s="10"/>
      <c r="V909" s="10"/>
      <c r="W909" s="10"/>
    </row>
    <row r="910" spans="3:23">
      <c r="C910" s="10"/>
      <c r="D910" s="10"/>
      <c r="E910" s="10"/>
      <c r="F910" s="77"/>
      <c r="G910" s="77"/>
      <c r="H910" s="77"/>
      <c r="I910" s="77"/>
      <c r="J910" s="77"/>
      <c r="K910" s="77"/>
      <c r="L910" s="77"/>
      <c r="M910" s="77"/>
      <c r="N910" s="77"/>
      <c r="O910" s="77"/>
      <c r="P910" s="77"/>
      <c r="Q910" s="77"/>
      <c r="R910" s="77"/>
      <c r="S910" s="77"/>
      <c r="T910" s="10"/>
      <c r="U910" s="10"/>
      <c r="V910" s="10"/>
      <c r="W910" s="10"/>
    </row>
    <row r="911" spans="3:23">
      <c r="C911" s="10"/>
      <c r="D911" s="10"/>
      <c r="E911" s="10"/>
      <c r="F911" s="77"/>
      <c r="G911" s="77"/>
      <c r="H911" s="77"/>
      <c r="I911" s="77"/>
      <c r="J911" s="77"/>
      <c r="K911" s="77"/>
      <c r="L911" s="77"/>
      <c r="M911" s="77"/>
      <c r="N911" s="77"/>
      <c r="O911" s="77"/>
      <c r="P911" s="77"/>
      <c r="Q911" s="77"/>
      <c r="R911" s="77"/>
      <c r="S911" s="77"/>
      <c r="T911" s="10"/>
      <c r="U911" s="10"/>
      <c r="V911" s="10"/>
      <c r="W911" s="10"/>
    </row>
    <row r="912" spans="3:23" ht="15.75" thickBot="1"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</row>
    <row r="913" spans="3:23" ht="21" thickBot="1">
      <c r="C913" s="78" t="s">
        <v>0</v>
      </c>
      <c r="D913" s="78" t="s">
        <v>1</v>
      </c>
      <c r="E913" s="80" t="s">
        <v>2</v>
      </c>
      <c r="F913" s="81"/>
      <c r="G913" s="84" t="s">
        <v>3</v>
      </c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  <c r="U913" s="85"/>
      <c r="V913" s="85"/>
      <c r="W913" s="86"/>
    </row>
    <row r="914" spans="3:23" ht="15.75" thickBot="1">
      <c r="C914" s="79"/>
      <c r="D914" s="79"/>
      <c r="E914" s="82"/>
      <c r="F914" s="83"/>
      <c r="G914" s="11" t="s">
        <v>4</v>
      </c>
      <c r="H914" s="11" t="s">
        <v>5</v>
      </c>
      <c r="I914" s="11" t="s">
        <v>6</v>
      </c>
      <c r="J914" s="11" t="s">
        <v>7</v>
      </c>
      <c r="K914" s="11" t="s">
        <v>8</v>
      </c>
      <c r="L914" s="11" t="s">
        <v>9</v>
      </c>
      <c r="M914" s="11" t="s">
        <v>10</v>
      </c>
      <c r="N914" s="11" t="s">
        <v>11</v>
      </c>
      <c r="O914" s="11" t="s">
        <v>12</v>
      </c>
      <c r="P914" s="11" t="s">
        <v>13</v>
      </c>
      <c r="Q914" s="11" t="s">
        <v>14</v>
      </c>
      <c r="R914" s="11" t="s">
        <v>15</v>
      </c>
      <c r="S914" s="11" t="s">
        <v>16</v>
      </c>
      <c r="T914" s="11" t="s">
        <v>17</v>
      </c>
      <c r="U914" s="11" t="s">
        <v>18</v>
      </c>
      <c r="V914" s="11" t="s">
        <v>19</v>
      </c>
      <c r="W914" s="11" t="s">
        <v>20</v>
      </c>
    </row>
    <row r="915" spans="3:23" ht="15.75" thickBot="1">
      <c r="C915" s="64">
        <v>1</v>
      </c>
      <c r="D915" s="13">
        <v>2</v>
      </c>
      <c r="E915" s="87">
        <v>3</v>
      </c>
      <c r="F915" s="88"/>
      <c r="G915" s="13">
        <v>4</v>
      </c>
      <c r="H915" s="13">
        <v>5</v>
      </c>
      <c r="I915" s="13">
        <v>6</v>
      </c>
      <c r="J915" s="13">
        <v>7</v>
      </c>
      <c r="K915" s="13">
        <v>8</v>
      </c>
      <c r="L915" s="13">
        <v>9</v>
      </c>
      <c r="M915" s="13">
        <v>10</v>
      </c>
      <c r="N915" s="13">
        <v>11</v>
      </c>
      <c r="O915" s="13">
        <v>12</v>
      </c>
      <c r="P915" s="13">
        <v>13</v>
      </c>
      <c r="Q915" s="13">
        <v>14</v>
      </c>
      <c r="R915" s="13">
        <v>15</v>
      </c>
      <c r="S915" s="13">
        <v>16</v>
      </c>
      <c r="T915" s="13">
        <v>17</v>
      </c>
      <c r="U915" s="13">
        <v>18</v>
      </c>
      <c r="V915" s="13">
        <v>19</v>
      </c>
      <c r="W915" s="13">
        <v>20</v>
      </c>
    </row>
    <row r="916" spans="3:23" ht="16.5" thickBot="1">
      <c r="C916" s="89" t="s">
        <v>114</v>
      </c>
      <c r="D916" s="92" t="s">
        <v>91</v>
      </c>
      <c r="E916" s="75" t="s">
        <v>21</v>
      </c>
      <c r="F916" s="76"/>
      <c r="G916" s="14">
        <v>275</v>
      </c>
      <c r="H916" s="19">
        <v>9</v>
      </c>
      <c r="I916" s="13"/>
      <c r="J916" s="13">
        <v>174</v>
      </c>
      <c r="K916" s="13"/>
      <c r="L916" s="19">
        <v>52</v>
      </c>
      <c r="M916" s="13"/>
      <c r="N916" s="13">
        <v>9</v>
      </c>
      <c r="O916" s="13"/>
      <c r="P916" s="13"/>
      <c r="Q916" s="13">
        <v>31</v>
      </c>
      <c r="R916" s="13"/>
      <c r="S916" s="13"/>
      <c r="T916" s="13"/>
      <c r="U916" s="13"/>
      <c r="V916" s="13"/>
      <c r="W916" s="13"/>
    </row>
    <row r="917" spans="3:23" ht="16.5" thickBot="1">
      <c r="C917" s="90"/>
      <c r="D917" s="93"/>
      <c r="E917" s="87" t="s">
        <v>22</v>
      </c>
      <c r="F917" s="88"/>
      <c r="G917" s="14">
        <v>228</v>
      </c>
      <c r="H917" s="19">
        <v>8</v>
      </c>
      <c r="I917" s="13"/>
      <c r="J917" s="13">
        <v>144</v>
      </c>
      <c r="K917" s="13"/>
      <c r="L917" s="21">
        <v>41</v>
      </c>
      <c r="M917" s="13"/>
      <c r="N917" s="13">
        <v>7</v>
      </c>
      <c r="O917" s="13"/>
      <c r="P917" s="13"/>
      <c r="Q917" s="13">
        <v>28</v>
      </c>
      <c r="R917" s="13"/>
      <c r="S917" s="13"/>
      <c r="T917" s="13"/>
      <c r="U917" s="13"/>
      <c r="V917" s="13"/>
      <c r="W917" s="13"/>
    </row>
    <row r="918" spans="3:23" ht="26.25" thickBot="1">
      <c r="C918" s="90"/>
      <c r="D918" s="93"/>
      <c r="E918" s="15" t="s">
        <v>23</v>
      </c>
      <c r="F918" s="15" t="s">
        <v>24</v>
      </c>
      <c r="G918" s="16">
        <f>IF(G916=0,"",G917*100/G916)</f>
        <v>82.909090909090907</v>
      </c>
      <c r="H918" s="16">
        <f>IF(H916=0,0,H917*100/H916)</f>
        <v>88.888888888888886</v>
      </c>
      <c r="I918" s="16">
        <f t="shared" ref="I918" si="95">IF(I916=0,0,I917*100/I916)</f>
        <v>0</v>
      </c>
      <c r="J918" s="16" t="s">
        <v>144</v>
      </c>
      <c r="K918" s="16">
        <f t="shared" ref="K918:W918" si="96">IF(K916=0,0,K917*100/K916)</f>
        <v>0</v>
      </c>
      <c r="L918" s="16">
        <f t="shared" si="96"/>
        <v>78.84615384615384</v>
      </c>
      <c r="M918" s="16">
        <f t="shared" si="96"/>
        <v>0</v>
      </c>
      <c r="N918" s="16">
        <f t="shared" si="96"/>
        <v>77.777777777777771</v>
      </c>
      <c r="O918" s="16">
        <f t="shared" si="96"/>
        <v>0</v>
      </c>
      <c r="P918" s="16">
        <f t="shared" si="96"/>
        <v>0</v>
      </c>
      <c r="Q918" s="16">
        <f t="shared" si="96"/>
        <v>90.322580645161295</v>
      </c>
      <c r="R918" s="16">
        <f t="shared" si="96"/>
        <v>0</v>
      </c>
      <c r="S918" s="16">
        <f t="shared" si="96"/>
        <v>0</v>
      </c>
      <c r="T918" s="16">
        <f t="shared" si="96"/>
        <v>0</v>
      </c>
      <c r="U918" s="16">
        <f t="shared" si="96"/>
        <v>0</v>
      </c>
      <c r="V918" s="16">
        <f t="shared" si="96"/>
        <v>0</v>
      </c>
      <c r="W918" s="16">
        <f t="shared" si="96"/>
        <v>0</v>
      </c>
    </row>
    <row r="919" spans="3:23" ht="16.5" thickBot="1">
      <c r="C919" s="90"/>
      <c r="D919" s="93"/>
      <c r="E919" s="75" t="s">
        <v>25</v>
      </c>
      <c r="F919" s="76"/>
      <c r="G919" s="14">
        <v>90</v>
      </c>
      <c r="H919" s="13">
        <v>8</v>
      </c>
      <c r="I919" s="13"/>
      <c r="J919" s="13">
        <v>58</v>
      </c>
      <c r="K919" s="13"/>
      <c r="L919" s="13">
        <v>17</v>
      </c>
      <c r="M919" s="13"/>
      <c r="N919" s="13"/>
      <c r="O919" s="13"/>
      <c r="P919" s="13"/>
      <c r="Q919" s="13">
        <v>7</v>
      </c>
      <c r="R919" s="13"/>
      <c r="S919" s="13"/>
      <c r="T919" s="13"/>
      <c r="U919" s="13"/>
      <c r="V919" s="13"/>
      <c r="W919" s="13"/>
    </row>
    <row r="920" spans="3:23" ht="16.5" thickBot="1">
      <c r="C920" s="90"/>
      <c r="D920" s="93"/>
      <c r="E920" s="87" t="s">
        <v>22</v>
      </c>
      <c r="F920" s="88"/>
      <c r="G920" s="14">
        <v>69</v>
      </c>
      <c r="H920" s="13">
        <v>7</v>
      </c>
      <c r="I920" s="13"/>
      <c r="J920" s="13">
        <v>45</v>
      </c>
      <c r="K920" s="13"/>
      <c r="L920" s="13">
        <v>10</v>
      </c>
      <c r="M920" s="13"/>
      <c r="N920" s="13"/>
      <c r="O920" s="13"/>
      <c r="P920" s="13"/>
      <c r="Q920" s="13">
        <v>7</v>
      </c>
      <c r="R920" s="13"/>
      <c r="S920" s="13"/>
      <c r="T920" s="13"/>
      <c r="U920" s="13"/>
      <c r="V920" s="13"/>
      <c r="W920" s="13"/>
    </row>
    <row r="921" spans="3:23" ht="26.25" thickBot="1">
      <c r="C921" s="90"/>
      <c r="D921" s="93"/>
      <c r="E921" s="15" t="s">
        <v>23</v>
      </c>
      <c r="F921" s="61" t="s">
        <v>24</v>
      </c>
      <c r="G921" s="16">
        <f>IF(G919=0,"",G920*100/G919)</f>
        <v>76.666666666666671</v>
      </c>
      <c r="H921" s="16">
        <f>IF(H919=0,0,H920*100/H919)</f>
        <v>87.5</v>
      </c>
      <c r="I921" s="16">
        <f t="shared" ref="I921" si="97">IF(I919=0,0,I920*100/I919)</f>
        <v>0</v>
      </c>
      <c r="J921" s="16" t="s">
        <v>122</v>
      </c>
      <c r="K921" s="16">
        <f t="shared" ref="K921:P921" si="98">IF(K919=0,0,K920*100/K919)</f>
        <v>0</v>
      </c>
      <c r="L921" s="16">
        <f t="shared" si="98"/>
        <v>58.823529411764703</v>
      </c>
      <c r="M921" s="16">
        <f t="shared" si="98"/>
        <v>0</v>
      </c>
      <c r="N921" s="16">
        <f t="shared" si="98"/>
        <v>0</v>
      </c>
      <c r="O921" s="16">
        <f t="shared" si="98"/>
        <v>0</v>
      </c>
      <c r="P921" s="16">
        <f t="shared" si="98"/>
        <v>0</v>
      </c>
      <c r="Q921" s="16" t="s">
        <v>117</v>
      </c>
      <c r="R921" s="16">
        <f t="shared" ref="R921:W921" si="99">IF(R919=0,0,R920*100/R919)</f>
        <v>0</v>
      </c>
      <c r="S921" s="16">
        <f t="shared" si="99"/>
        <v>0</v>
      </c>
      <c r="T921" s="16">
        <f t="shared" si="99"/>
        <v>0</v>
      </c>
      <c r="U921" s="16">
        <f t="shared" si="99"/>
        <v>0</v>
      </c>
      <c r="V921" s="16">
        <f t="shared" si="99"/>
        <v>0</v>
      </c>
      <c r="W921" s="16">
        <f t="shared" si="99"/>
        <v>0</v>
      </c>
    </row>
    <row r="922" spans="3:23" ht="16.5" thickBot="1">
      <c r="C922" s="90"/>
      <c r="D922" s="93"/>
      <c r="E922" s="75" t="s">
        <v>26</v>
      </c>
      <c r="F922" s="76"/>
      <c r="G922" s="14">
        <v>200</v>
      </c>
      <c r="H922" s="13"/>
      <c r="I922" s="13"/>
      <c r="J922" s="13">
        <v>131</v>
      </c>
      <c r="K922" s="13"/>
      <c r="L922" s="13">
        <v>34</v>
      </c>
      <c r="M922" s="13"/>
      <c r="N922" s="13">
        <v>7</v>
      </c>
      <c r="O922" s="13"/>
      <c r="P922" s="13"/>
      <c r="Q922" s="13">
        <v>28</v>
      </c>
      <c r="R922" s="13"/>
      <c r="S922" s="13"/>
      <c r="T922" s="13"/>
      <c r="U922" s="13"/>
      <c r="V922" s="13"/>
      <c r="W922" s="13"/>
    </row>
    <row r="923" spans="3:23" ht="16.5" thickBot="1">
      <c r="C923" s="90"/>
      <c r="D923" s="93"/>
      <c r="E923" s="87" t="s">
        <v>22</v>
      </c>
      <c r="F923" s="88"/>
      <c r="G923" s="14">
        <v>97</v>
      </c>
      <c r="H923" s="13"/>
      <c r="I923" s="13"/>
      <c r="J923" s="13">
        <v>49</v>
      </c>
      <c r="K923" s="13"/>
      <c r="L923" s="13">
        <v>19</v>
      </c>
      <c r="M923" s="13"/>
      <c r="N923" s="13">
        <v>5</v>
      </c>
      <c r="O923" s="13"/>
      <c r="P923" s="13"/>
      <c r="Q923" s="13">
        <v>24</v>
      </c>
      <c r="R923" s="13"/>
      <c r="S923" s="13"/>
      <c r="T923" s="13"/>
      <c r="U923" s="13"/>
      <c r="V923" s="13"/>
      <c r="W923" s="13"/>
    </row>
    <row r="924" spans="3:23" ht="26.25" thickBot="1">
      <c r="C924" s="91"/>
      <c r="D924" s="94"/>
      <c r="E924" s="15" t="s">
        <v>23</v>
      </c>
      <c r="F924" s="61" t="s">
        <v>24</v>
      </c>
      <c r="G924" s="16">
        <f>IF(G922=0,"",G923*100/G922)</f>
        <v>48.5</v>
      </c>
      <c r="H924" s="16">
        <f>IF(H922=0,0,H923*100/H922)</f>
        <v>0</v>
      </c>
      <c r="I924" s="16">
        <f t="shared" ref="I924" si="100">IF(I922=0,0,I923*100/I922)</f>
        <v>0</v>
      </c>
      <c r="J924" s="16" t="s">
        <v>145</v>
      </c>
      <c r="K924" s="16">
        <f t="shared" ref="K924:P924" si="101">IF(K922=0,0,K923*100/K922)</f>
        <v>0</v>
      </c>
      <c r="L924" s="16">
        <f t="shared" si="101"/>
        <v>55.882352941176471</v>
      </c>
      <c r="M924" s="16">
        <f t="shared" si="101"/>
        <v>0</v>
      </c>
      <c r="N924" s="16">
        <f t="shared" si="101"/>
        <v>71.428571428571431</v>
      </c>
      <c r="O924" s="16">
        <f t="shared" si="101"/>
        <v>0</v>
      </c>
      <c r="P924" s="16">
        <f t="shared" si="101"/>
        <v>0</v>
      </c>
      <c r="Q924" s="16" t="s">
        <v>137</v>
      </c>
      <c r="R924" s="16">
        <f t="shared" ref="R924:W924" si="102">IF(R922=0,0,R923*100/R922)</f>
        <v>0</v>
      </c>
      <c r="S924" s="16">
        <f t="shared" si="102"/>
        <v>0</v>
      </c>
      <c r="T924" s="16">
        <f t="shared" si="102"/>
        <v>0</v>
      </c>
      <c r="U924" s="16">
        <f t="shared" si="102"/>
        <v>0</v>
      </c>
      <c r="V924" s="16">
        <f t="shared" si="102"/>
        <v>0</v>
      </c>
      <c r="W924" s="16">
        <f t="shared" si="102"/>
        <v>0</v>
      </c>
    </row>
    <row r="925" spans="3:23" ht="16.5" thickBot="1">
      <c r="C925" s="64"/>
      <c r="D925" s="13"/>
      <c r="E925" s="75"/>
      <c r="F925" s="76"/>
      <c r="G925" s="18">
        <v>35.200000000000003</v>
      </c>
      <c r="H925" s="18"/>
      <c r="I925" s="18"/>
      <c r="J925" s="18"/>
      <c r="K925" s="18"/>
      <c r="L925" s="18"/>
      <c r="M925" s="18"/>
      <c r="N925" s="18"/>
      <c r="O925" s="18" t="str">
        <f t="shared" ref="O925:W925" si="103">IF(O916="","",O923/O916*100)</f>
        <v/>
      </c>
      <c r="P925" s="18" t="str">
        <f t="shared" si="103"/>
        <v/>
      </c>
      <c r="Q925" s="18"/>
      <c r="R925" s="18" t="str">
        <f t="shared" si="103"/>
        <v/>
      </c>
      <c r="S925" s="18" t="str">
        <f t="shared" si="103"/>
        <v/>
      </c>
      <c r="T925" s="18" t="str">
        <f t="shared" si="103"/>
        <v/>
      </c>
      <c r="U925" s="18" t="str">
        <f t="shared" si="103"/>
        <v/>
      </c>
      <c r="V925" s="18" t="str">
        <f t="shared" si="103"/>
        <v/>
      </c>
      <c r="W925" s="18" t="str">
        <f t="shared" si="103"/>
        <v/>
      </c>
    </row>
    <row r="926" spans="3:23"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</row>
    <row r="927" spans="3:23"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</row>
    <row r="928" spans="3:23"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</row>
    <row r="929" spans="3:23">
      <c r="C929" s="10"/>
      <c r="D929" s="10"/>
      <c r="E929" s="10"/>
      <c r="F929" s="77" t="s">
        <v>92</v>
      </c>
      <c r="G929" s="77"/>
      <c r="H929" s="77"/>
      <c r="I929" s="77"/>
      <c r="J929" s="77"/>
      <c r="K929" s="77"/>
      <c r="L929" s="77"/>
      <c r="M929" s="77"/>
      <c r="N929" s="77"/>
      <c r="O929" s="77"/>
      <c r="P929" s="77"/>
      <c r="Q929" s="77"/>
      <c r="R929" s="77"/>
      <c r="S929" s="77"/>
      <c r="T929" s="10"/>
      <c r="U929" s="10"/>
      <c r="V929" s="10"/>
      <c r="W929" s="10"/>
    </row>
    <row r="930" spans="3:23">
      <c r="C930" s="10"/>
      <c r="D930" s="10"/>
      <c r="E930" s="10"/>
      <c r="F930" s="77"/>
      <c r="G930" s="77"/>
      <c r="H930" s="77"/>
      <c r="I930" s="77"/>
      <c r="J930" s="77"/>
      <c r="K930" s="77"/>
      <c r="L930" s="77"/>
      <c r="M930" s="77"/>
      <c r="N930" s="77"/>
      <c r="O930" s="77"/>
      <c r="P930" s="77"/>
      <c r="Q930" s="77"/>
      <c r="R930" s="77"/>
      <c r="S930" s="77"/>
      <c r="T930" s="10"/>
      <c r="U930" s="10"/>
      <c r="V930" s="10"/>
      <c r="W930" s="10"/>
    </row>
    <row r="931" spans="3:23">
      <c r="C931" s="10"/>
      <c r="D931" s="10"/>
      <c r="E931" s="10"/>
      <c r="F931" s="77"/>
      <c r="G931" s="77"/>
      <c r="H931" s="77"/>
      <c r="I931" s="77"/>
      <c r="J931" s="77"/>
      <c r="K931" s="77"/>
      <c r="L931" s="77"/>
      <c r="M931" s="77"/>
      <c r="N931" s="77"/>
      <c r="O931" s="77"/>
      <c r="P931" s="77"/>
      <c r="Q931" s="77"/>
      <c r="R931" s="77"/>
      <c r="S931" s="77"/>
      <c r="T931" s="10"/>
      <c r="U931" s="10"/>
      <c r="V931" s="10"/>
      <c r="W931" s="10"/>
    </row>
    <row r="932" spans="3:23" ht="15.75" thickBot="1"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</row>
    <row r="933" spans="3:23" ht="21" thickBot="1">
      <c r="C933" s="78" t="s">
        <v>0</v>
      </c>
      <c r="D933" s="78" t="s">
        <v>1</v>
      </c>
      <c r="E933" s="80" t="s">
        <v>2</v>
      </c>
      <c r="F933" s="81"/>
      <c r="G933" s="84" t="s">
        <v>3</v>
      </c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  <c r="U933" s="85"/>
      <c r="V933" s="85"/>
      <c r="W933" s="86"/>
    </row>
    <row r="934" spans="3:23" ht="15.75" thickBot="1">
      <c r="C934" s="79"/>
      <c r="D934" s="79"/>
      <c r="E934" s="82"/>
      <c r="F934" s="83"/>
      <c r="G934" s="11" t="s">
        <v>4</v>
      </c>
      <c r="H934" s="11" t="s">
        <v>5</v>
      </c>
      <c r="I934" s="11" t="s">
        <v>6</v>
      </c>
      <c r="J934" s="11" t="s">
        <v>7</v>
      </c>
      <c r="K934" s="11" t="s">
        <v>8</v>
      </c>
      <c r="L934" s="11" t="s">
        <v>9</v>
      </c>
      <c r="M934" s="11" t="s">
        <v>10</v>
      </c>
      <c r="N934" s="11" t="s">
        <v>11</v>
      </c>
      <c r="O934" s="11" t="s">
        <v>12</v>
      </c>
      <c r="P934" s="11" t="s">
        <v>13</v>
      </c>
      <c r="Q934" s="11" t="s">
        <v>14</v>
      </c>
      <c r="R934" s="11" t="s">
        <v>15</v>
      </c>
      <c r="S934" s="11" t="s">
        <v>16</v>
      </c>
      <c r="T934" s="11" t="s">
        <v>17</v>
      </c>
      <c r="U934" s="11" t="s">
        <v>18</v>
      </c>
      <c r="V934" s="11" t="s">
        <v>19</v>
      </c>
      <c r="W934" s="11" t="s">
        <v>20</v>
      </c>
    </row>
    <row r="935" spans="3:23" ht="15.75" thickBot="1">
      <c r="C935" s="64">
        <v>1</v>
      </c>
      <c r="D935" s="13">
        <v>2</v>
      </c>
      <c r="E935" s="87">
        <v>3</v>
      </c>
      <c r="F935" s="88"/>
      <c r="G935" s="13">
        <v>4</v>
      </c>
      <c r="H935" s="13">
        <v>5</v>
      </c>
      <c r="I935" s="13">
        <v>6</v>
      </c>
      <c r="J935" s="13">
        <v>7</v>
      </c>
      <c r="K935" s="13">
        <v>8</v>
      </c>
      <c r="L935" s="13">
        <v>9</v>
      </c>
      <c r="M935" s="13">
        <v>10</v>
      </c>
      <c r="N935" s="13">
        <v>11</v>
      </c>
      <c r="O935" s="13">
        <v>12</v>
      </c>
      <c r="P935" s="13">
        <v>13</v>
      </c>
      <c r="Q935" s="13">
        <v>14</v>
      </c>
      <c r="R935" s="13">
        <v>15</v>
      </c>
      <c r="S935" s="13">
        <v>16</v>
      </c>
      <c r="T935" s="13">
        <v>17</v>
      </c>
      <c r="U935" s="13">
        <v>18</v>
      </c>
      <c r="V935" s="13">
        <v>19</v>
      </c>
      <c r="W935" s="13">
        <v>20</v>
      </c>
    </row>
    <row r="936" spans="3:23" ht="16.5" thickBot="1">
      <c r="C936" s="89" t="s">
        <v>119</v>
      </c>
      <c r="D936" s="92" t="s">
        <v>93</v>
      </c>
      <c r="E936" s="75" t="s">
        <v>21</v>
      </c>
      <c r="F936" s="76"/>
      <c r="G936" s="14">
        <v>66</v>
      </c>
      <c r="H936" s="19">
        <v>9</v>
      </c>
      <c r="I936" s="13"/>
      <c r="J936" s="13">
        <v>57</v>
      </c>
      <c r="K936" s="13"/>
      <c r="L936" s="19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</row>
    <row r="937" spans="3:23" ht="16.5" thickBot="1">
      <c r="C937" s="90"/>
      <c r="D937" s="93"/>
      <c r="E937" s="87" t="s">
        <v>22</v>
      </c>
      <c r="F937" s="88"/>
      <c r="G937" s="14">
        <v>54</v>
      </c>
      <c r="H937" s="19">
        <v>9</v>
      </c>
      <c r="I937" s="13"/>
      <c r="J937" s="13">
        <v>45</v>
      </c>
      <c r="K937" s="13"/>
      <c r="L937" s="21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</row>
    <row r="938" spans="3:23" ht="26.25" thickBot="1">
      <c r="C938" s="90"/>
      <c r="D938" s="93"/>
      <c r="E938" s="15" t="s">
        <v>23</v>
      </c>
      <c r="F938" s="15" t="s">
        <v>24</v>
      </c>
      <c r="G938" s="16">
        <f>IF(G936=0,"",G937*100/G936)</f>
        <v>81.818181818181813</v>
      </c>
      <c r="H938" s="16">
        <f>IF(H936=0,0,H937*100/H936)</f>
        <v>100</v>
      </c>
      <c r="I938" s="16">
        <f t="shared" ref="I938" si="104">IF(I936=0,0,I937*100/I936)</f>
        <v>0</v>
      </c>
      <c r="J938" s="16">
        <f>IF(J936=0,0,J937*100/J936)</f>
        <v>78.94736842105263</v>
      </c>
      <c r="K938" s="16">
        <f t="shared" ref="K938:W938" si="105">IF(K936=0,0,K937*100/K936)</f>
        <v>0</v>
      </c>
      <c r="L938" s="16">
        <f t="shared" si="105"/>
        <v>0</v>
      </c>
      <c r="M938" s="16">
        <f t="shared" si="105"/>
        <v>0</v>
      </c>
      <c r="N938" s="16">
        <f t="shared" si="105"/>
        <v>0</v>
      </c>
      <c r="O938" s="16">
        <f t="shared" si="105"/>
        <v>0</v>
      </c>
      <c r="P938" s="16">
        <f t="shared" si="105"/>
        <v>0</v>
      </c>
      <c r="Q938" s="16">
        <f t="shared" si="105"/>
        <v>0</v>
      </c>
      <c r="R938" s="16">
        <f t="shared" si="105"/>
        <v>0</v>
      </c>
      <c r="S938" s="16">
        <f t="shared" si="105"/>
        <v>0</v>
      </c>
      <c r="T938" s="16">
        <f t="shared" si="105"/>
        <v>0</v>
      </c>
      <c r="U938" s="16">
        <f t="shared" si="105"/>
        <v>0</v>
      </c>
      <c r="V938" s="16">
        <f t="shared" si="105"/>
        <v>0</v>
      </c>
      <c r="W938" s="16">
        <f t="shared" si="105"/>
        <v>0</v>
      </c>
    </row>
    <row r="939" spans="3:23" ht="16.5" thickBot="1">
      <c r="C939" s="90"/>
      <c r="D939" s="93"/>
      <c r="E939" s="75" t="s">
        <v>25</v>
      </c>
      <c r="F939" s="76"/>
      <c r="G939" s="14">
        <v>27</v>
      </c>
      <c r="H939" s="13">
        <v>9</v>
      </c>
      <c r="I939" s="13"/>
      <c r="J939" s="13">
        <v>18</v>
      </c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</row>
    <row r="940" spans="3:23" ht="16.5" thickBot="1">
      <c r="C940" s="90"/>
      <c r="D940" s="93"/>
      <c r="E940" s="87" t="s">
        <v>22</v>
      </c>
      <c r="F940" s="88"/>
      <c r="G940" s="14">
        <v>16</v>
      </c>
      <c r="H940" s="13">
        <v>5</v>
      </c>
      <c r="I940" s="13"/>
      <c r="J940" s="13">
        <v>11</v>
      </c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</row>
    <row r="941" spans="3:23" ht="26.25" thickBot="1">
      <c r="C941" s="90"/>
      <c r="D941" s="93"/>
      <c r="E941" s="15" t="s">
        <v>23</v>
      </c>
      <c r="F941" s="61" t="s">
        <v>24</v>
      </c>
      <c r="G941" s="16">
        <f>IF(G939=0,"",G940*100/G939)</f>
        <v>59.25925925925926</v>
      </c>
      <c r="H941" s="16">
        <f>IF(H939=0,0,H940*100/H939)</f>
        <v>55.555555555555557</v>
      </c>
      <c r="I941" s="16">
        <f t="shared" ref="I941" si="106">IF(I939=0,0,I940*100/I939)</f>
        <v>0</v>
      </c>
      <c r="J941" s="16" t="s">
        <v>123</v>
      </c>
      <c r="K941" s="16">
        <f t="shared" ref="K941:W941" si="107">IF(K939=0,0,K940*100/K939)</f>
        <v>0</v>
      </c>
      <c r="L941" s="16">
        <f t="shared" si="107"/>
        <v>0</v>
      </c>
      <c r="M941" s="16">
        <f t="shared" si="107"/>
        <v>0</v>
      </c>
      <c r="N941" s="16">
        <f t="shared" si="107"/>
        <v>0</v>
      </c>
      <c r="O941" s="16">
        <f t="shared" si="107"/>
        <v>0</v>
      </c>
      <c r="P941" s="16">
        <f t="shared" si="107"/>
        <v>0</v>
      </c>
      <c r="Q941" s="16">
        <f t="shared" si="107"/>
        <v>0</v>
      </c>
      <c r="R941" s="16">
        <f t="shared" si="107"/>
        <v>0</v>
      </c>
      <c r="S941" s="16">
        <f t="shared" si="107"/>
        <v>0</v>
      </c>
      <c r="T941" s="16">
        <f t="shared" si="107"/>
        <v>0</v>
      </c>
      <c r="U941" s="16">
        <f t="shared" si="107"/>
        <v>0</v>
      </c>
      <c r="V941" s="16">
        <f t="shared" si="107"/>
        <v>0</v>
      </c>
      <c r="W941" s="16">
        <f t="shared" si="107"/>
        <v>0</v>
      </c>
    </row>
    <row r="942" spans="3:23" ht="16.5" thickBot="1">
      <c r="C942" s="90"/>
      <c r="D942" s="93"/>
      <c r="E942" s="75" t="s">
        <v>26</v>
      </c>
      <c r="F942" s="76"/>
      <c r="G942" s="14">
        <v>38</v>
      </c>
      <c r="H942" s="13"/>
      <c r="I942" s="13"/>
      <c r="J942" s="13">
        <v>38</v>
      </c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</row>
    <row r="943" spans="3:23" ht="16.5" thickBot="1">
      <c r="C943" s="90"/>
      <c r="D943" s="93"/>
      <c r="E943" s="87" t="s">
        <v>22</v>
      </c>
      <c r="F943" s="88"/>
      <c r="G943" s="14">
        <v>15</v>
      </c>
      <c r="H943" s="13"/>
      <c r="I943" s="13"/>
      <c r="J943" s="13">
        <v>15</v>
      </c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</row>
    <row r="944" spans="3:23" ht="26.25" thickBot="1">
      <c r="C944" s="91"/>
      <c r="D944" s="94"/>
      <c r="E944" s="15" t="s">
        <v>23</v>
      </c>
      <c r="F944" s="61" t="s">
        <v>24</v>
      </c>
      <c r="G944" s="16">
        <f>IF(G942=0,"",G943*100/G942)</f>
        <v>39.473684210526315</v>
      </c>
      <c r="H944" s="16">
        <f>IF(H942=0,0,H943*100/H942)</f>
        <v>0</v>
      </c>
      <c r="I944" s="16">
        <f t="shared" ref="I944:W944" si="108">IF(I942=0,0,I943*100/I942)</f>
        <v>0</v>
      </c>
      <c r="J944" s="16">
        <f t="shared" si="108"/>
        <v>39.473684210526315</v>
      </c>
      <c r="K944" s="16">
        <f t="shared" si="108"/>
        <v>0</v>
      </c>
      <c r="L944" s="16">
        <f t="shared" si="108"/>
        <v>0</v>
      </c>
      <c r="M944" s="16">
        <f t="shared" si="108"/>
        <v>0</v>
      </c>
      <c r="N944" s="16">
        <f t="shared" si="108"/>
        <v>0</v>
      </c>
      <c r="O944" s="16">
        <f t="shared" si="108"/>
        <v>0</v>
      </c>
      <c r="P944" s="16">
        <f t="shared" si="108"/>
        <v>0</v>
      </c>
      <c r="Q944" s="16">
        <f t="shared" si="108"/>
        <v>0</v>
      </c>
      <c r="R944" s="16">
        <f t="shared" si="108"/>
        <v>0</v>
      </c>
      <c r="S944" s="16">
        <f t="shared" si="108"/>
        <v>0</v>
      </c>
      <c r="T944" s="16">
        <f t="shared" si="108"/>
        <v>0</v>
      </c>
      <c r="U944" s="16">
        <f t="shared" si="108"/>
        <v>0</v>
      </c>
      <c r="V944" s="16">
        <f t="shared" si="108"/>
        <v>0</v>
      </c>
      <c r="W944" s="16">
        <f t="shared" si="108"/>
        <v>0</v>
      </c>
    </row>
    <row r="945" spans="3:23" ht="16.5" thickBot="1">
      <c r="C945" s="64"/>
      <c r="D945" s="13"/>
      <c r="E945" s="75"/>
      <c r="F945" s="76"/>
      <c r="G945" s="18">
        <v>22.7</v>
      </c>
      <c r="H945" s="18"/>
      <c r="I945" s="18"/>
      <c r="J945" s="18"/>
      <c r="K945" s="18"/>
      <c r="L945" s="18"/>
      <c r="M945" s="18"/>
      <c r="N945" s="18" t="str">
        <f t="shared" ref="N945:W945" si="109">IF(N936="","",N943/N936*100)</f>
        <v/>
      </c>
      <c r="O945" s="18" t="str">
        <f t="shared" si="109"/>
        <v/>
      </c>
      <c r="P945" s="18" t="str">
        <f t="shared" si="109"/>
        <v/>
      </c>
      <c r="Q945" s="18" t="str">
        <f t="shared" si="109"/>
        <v/>
      </c>
      <c r="R945" s="18" t="str">
        <f t="shared" si="109"/>
        <v/>
      </c>
      <c r="S945" s="18" t="str">
        <f t="shared" si="109"/>
        <v/>
      </c>
      <c r="T945" s="18" t="str">
        <f t="shared" si="109"/>
        <v/>
      </c>
      <c r="U945" s="18" t="str">
        <f t="shared" si="109"/>
        <v/>
      </c>
      <c r="V945" s="18" t="str">
        <f t="shared" si="109"/>
        <v/>
      </c>
      <c r="W945" s="18" t="str">
        <f t="shared" si="109"/>
        <v/>
      </c>
    </row>
    <row r="946" spans="3:23"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</row>
    <row r="948" spans="3:23">
      <c r="C948" s="55"/>
      <c r="D948" s="55"/>
      <c r="E948" s="68" t="s">
        <v>99</v>
      </c>
      <c r="F948" s="68"/>
      <c r="G948" s="68"/>
      <c r="H948" s="68"/>
      <c r="I948" s="68"/>
      <c r="J948" s="68"/>
      <c r="K948" s="68"/>
      <c r="L948" s="68"/>
      <c r="M948" s="68"/>
      <c r="N948" s="68"/>
      <c r="O948" s="68"/>
      <c r="P948" s="68"/>
      <c r="Q948" s="68"/>
      <c r="R948" s="68"/>
      <c r="S948" s="55"/>
      <c r="T948" s="55"/>
      <c r="U948" s="55"/>
      <c r="V948" s="55"/>
    </row>
    <row r="949" spans="3:23">
      <c r="C949" s="55"/>
      <c r="D949" s="55"/>
      <c r="E949" s="68"/>
      <c r="F949" s="68"/>
      <c r="G949" s="68"/>
      <c r="H949" s="68"/>
      <c r="I949" s="68"/>
      <c r="J949" s="68"/>
      <c r="K949" s="68"/>
      <c r="L949" s="68"/>
      <c r="M949" s="68"/>
      <c r="N949" s="68"/>
      <c r="O949" s="68"/>
      <c r="P949" s="68"/>
      <c r="Q949" s="68"/>
      <c r="R949" s="68"/>
      <c r="S949" s="55"/>
      <c r="T949" s="55"/>
      <c r="U949" s="55"/>
      <c r="V949" s="55"/>
    </row>
    <row r="950" spans="3:23">
      <c r="C950" s="55"/>
      <c r="D950" s="55"/>
      <c r="E950" s="68"/>
      <c r="F950" s="68"/>
      <c r="G950" s="68"/>
      <c r="H950" s="68"/>
      <c r="I950" s="68"/>
      <c r="J950" s="68"/>
      <c r="K950" s="68"/>
      <c r="L950" s="68"/>
      <c r="M950" s="68"/>
      <c r="N950" s="68"/>
      <c r="O950" s="68"/>
      <c r="P950" s="68"/>
      <c r="Q950" s="68"/>
      <c r="R950" s="68"/>
      <c r="S950" s="55"/>
      <c r="T950" s="55"/>
      <c r="U950" s="55"/>
      <c r="V950" s="55"/>
    </row>
    <row r="951" spans="3:23" ht="15.75" thickBot="1"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</row>
    <row r="952" spans="3:23" ht="21" thickBot="1">
      <c r="C952" s="69" t="s">
        <v>1</v>
      </c>
      <c r="D952" s="70" t="s">
        <v>2</v>
      </c>
      <c r="E952" s="70"/>
      <c r="F952" s="71" t="s">
        <v>3</v>
      </c>
      <c r="G952" s="71"/>
      <c r="H952" s="71"/>
      <c r="I952" s="71"/>
      <c r="J952" s="71"/>
      <c r="K952" s="71"/>
      <c r="L952" s="71"/>
      <c r="M952" s="71"/>
      <c r="N952" s="71"/>
      <c r="O952" s="71"/>
      <c r="P952" s="71"/>
      <c r="Q952" s="71"/>
      <c r="R952" s="71"/>
      <c r="S952" s="71"/>
      <c r="T952" s="71"/>
      <c r="U952" s="71"/>
      <c r="V952" s="71"/>
    </row>
    <row r="953" spans="3:23" ht="15.75" thickBot="1">
      <c r="C953" s="69"/>
      <c r="D953" s="70"/>
      <c r="E953" s="70"/>
      <c r="F953" s="22" t="s">
        <v>4</v>
      </c>
      <c r="G953" s="22" t="s">
        <v>5</v>
      </c>
      <c r="H953" s="22" t="s">
        <v>6</v>
      </c>
      <c r="I953" s="22" t="s">
        <v>7</v>
      </c>
      <c r="J953" s="22" t="s">
        <v>8</v>
      </c>
      <c r="K953" s="22" t="s">
        <v>9</v>
      </c>
      <c r="L953" s="22" t="s">
        <v>10</v>
      </c>
      <c r="M953" s="22" t="s">
        <v>11</v>
      </c>
      <c r="N953" s="22" t="s">
        <v>12</v>
      </c>
      <c r="O953" s="22" t="s">
        <v>13</v>
      </c>
      <c r="P953" s="22" t="s">
        <v>14</v>
      </c>
      <c r="Q953" s="22" t="s">
        <v>15</v>
      </c>
      <c r="R953" s="22" t="s">
        <v>16</v>
      </c>
      <c r="S953" s="22" t="s">
        <v>17</v>
      </c>
      <c r="T953" s="22" t="s">
        <v>18</v>
      </c>
      <c r="U953" s="22" t="s">
        <v>19</v>
      </c>
      <c r="V953" s="22" t="s">
        <v>20</v>
      </c>
    </row>
    <row r="954" spans="3:23" ht="15.75" thickBot="1">
      <c r="C954" s="23">
        <v>2</v>
      </c>
      <c r="D954" s="72">
        <v>3</v>
      </c>
      <c r="E954" s="72"/>
      <c r="F954" s="23">
        <v>4</v>
      </c>
      <c r="G954" s="23">
        <v>5</v>
      </c>
      <c r="H954" s="23">
        <v>6</v>
      </c>
      <c r="I954" s="23">
        <v>7</v>
      </c>
      <c r="J954" s="23">
        <v>8</v>
      </c>
      <c r="K954" s="23">
        <v>9</v>
      </c>
      <c r="L954" s="23">
        <v>10</v>
      </c>
      <c r="M954" s="23">
        <v>11</v>
      </c>
      <c r="N954" s="23">
        <v>12</v>
      </c>
      <c r="O954" s="23">
        <v>13</v>
      </c>
      <c r="P954" s="23">
        <v>14</v>
      </c>
      <c r="Q954" s="23">
        <v>15</v>
      </c>
      <c r="R954" s="23">
        <v>16</v>
      </c>
      <c r="S954" s="23">
        <v>17</v>
      </c>
      <c r="T954" s="23">
        <v>18</v>
      </c>
      <c r="U954" s="23">
        <v>19</v>
      </c>
      <c r="V954" s="23">
        <v>20</v>
      </c>
    </row>
    <row r="955" spans="3:23" ht="16.5" thickBot="1">
      <c r="C955" s="73" t="s">
        <v>58</v>
      </c>
      <c r="D955" s="67" t="s">
        <v>21</v>
      </c>
      <c r="E955" s="67"/>
      <c r="F955" s="60">
        <f>SUM(G955:V955)</f>
        <v>137</v>
      </c>
      <c r="G955" s="24">
        <v>10</v>
      </c>
      <c r="H955" s="23"/>
      <c r="I955" s="23">
        <v>97</v>
      </c>
      <c r="J955" s="23"/>
      <c r="K955" s="24">
        <v>15</v>
      </c>
      <c r="L955" s="23"/>
      <c r="M955" s="23">
        <v>5</v>
      </c>
      <c r="N955" s="23"/>
      <c r="O955" s="23"/>
      <c r="P955" s="23">
        <v>10</v>
      </c>
      <c r="Q955" s="23"/>
      <c r="R955" s="23"/>
      <c r="S955" s="23"/>
      <c r="T955" s="23"/>
      <c r="U955" s="23"/>
      <c r="V955" s="23"/>
    </row>
    <row r="956" spans="3:23" ht="16.5" thickBot="1">
      <c r="C956" s="73"/>
      <c r="D956" s="72" t="s">
        <v>22</v>
      </c>
      <c r="E956" s="72"/>
      <c r="F956" s="60">
        <f>SUM(G956:V956)</f>
        <v>105</v>
      </c>
      <c r="G956" s="24">
        <v>9</v>
      </c>
      <c r="H956" s="23"/>
      <c r="I956" s="23">
        <v>73</v>
      </c>
      <c r="J956" s="23"/>
      <c r="K956" s="24">
        <v>11</v>
      </c>
      <c r="L956" s="23"/>
      <c r="M956" s="23">
        <v>3</v>
      </c>
      <c r="N956" s="23"/>
      <c r="O956" s="23"/>
      <c r="P956" s="23">
        <v>9</v>
      </c>
      <c r="Q956" s="23"/>
      <c r="R956" s="23"/>
      <c r="S956" s="23"/>
      <c r="T956" s="23"/>
      <c r="U956" s="23"/>
      <c r="V956" s="23"/>
    </row>
    <row r="957" spans="3:23" ht="26.25" thickBot="1">
      <c r="C957" s="73"/>
      <c r="D957" s="25" t="s">
        <v>23</v>
      </c>
      <c r="E957" s="25" t="s">
        <v>24</v>
      </c>
      <c r="F957" s="26">
        <f>IF(F955=0,"",F956*100/F955)</f>
        <v>76.642335766423358</v>
      </c>
      <c r="G957" s="26"/>
      <c r="H957" s="26" t="str">
        <f>IF(H955="","",H956*100/H955)</f>
        <v/>
      </c>
      <c r="I957" s="26">
        <f>IF(I955="","",$I$10*100/$I$9)</f>
        <v>85.714285714285708</v>
      </c>
      <c r="J957" s="26" t="str">
        <f t="shared" ref="J957:V957" si="110">IF(J955="","",J956*100/J955)</f>
        <v/>
      </c>
      <c r="K957" s="26">
        <f t="shared" si="110"/>
        <v>73.333333333333329</v>
      </c>
      <c r="L957" s="26" t="str">
        <f t="shared" si="110"/>
        <v/>
      </c>
      <c r="M957" s="26">
        <f t="shared" si="110"/>
        <v>60</v>
      </c>
      <c r="N957" s="26" t="str">
        <f t="shared" si="110"/>
        <v/>
      </c>
      <c r="O957" s="26" t="str">
        <f t="shared" si="110"/>
        <v/>
      </c>
      <c r="P957" s="26">
        <f t="shared" si="110"/>
        <v>90</v>
      </c>
      <c r="Q957" s="26" t="str">
        <f t="shared" si="110"/>
        <v/>
      </c>
      <c r="R957" s="26" t="str">
        <f t="shared" si="110"/>
        <v/>
      </c>
      <c r="S957" s="26" t="str">
        <f t="shared" si="110"/>
        <v/>
      </c>
      <c r="T957" s="26" t="str">
        <f t="shared" si="110"/>
        <v/>
      </c>
      <c r="U957" s="26" t="str">
        <f t="shared" si="110"/>
        <v/>
      </c>
      <c r="V957" s="26" t="str">
        <f t="shared" si="110"/>
        <v/>
      </c>
    </row>
    <row r="958" spans="3:23" ht="16.5" thickBot="1">
      <c r="C958" s="73"/>
      <c r="D958" s="67" t="s">
        <v>25</v>
      </c>
      <c r="E958" s="67"/>
      <c r="F958" s="60">
        <f>SUM(G958:V958)</f>
        <v>40</v>
      </c>
      <c r="G958" s="23">
        <v>9</v>
      </c>
      <c r="H958" s="23"/>
      <c r="I958" s="23">
        <v>31</v>
      </c>
      <c r="J958" s="23"/>
      <c r="K958" s="23">
        <v>0</v>
      </c>
      <c r="L958" s="23"/>
      <c r="M958" s="23">
        <v>0</v>
      </c>
      <c r="N958" s="23"/>
      <c r="O958" s="23"/>
      <c r="P958" s="23">
        <v>0</v>
      </c>
      <c r="Q958" s="23"/>
      <c r="R958" s="23"/>
      <c r="S958" s="23"/>
      <c r="T958" s="23"/>
      <c r="U958" s="23"/>
      <c r="V958" s="23"/>
    </row>
    <row r="959" spans="3:23" ht="16.5" thickBot="1">
      <c r="C959" s="73"/>
      <c r="D959" s="72" t="s">
        <v>22</v>
      </c>
      <c r="E959" s="72"/>
      <c r="F959" s="60">
        <f>SUM(G959:V959)</f>
        <v>32</v>
      </c>
      <c r="G959" s="23">
        <v>7</v>
      </c>
      <c r="H959" s="23"/>
      <c r="I959" s="23">
        <v>25</v>
      </c>
      <c r="J959" s="23"/>
      <c r="K959" s="23">
        <v>0</v>
      </c>
      <c r="L959" s="23"/>
      <c r="M959" s="23">
        <v>0</v>
      </c>
      <c r="N959" s="23"/>
      <c r="O959" s="23"/>
      <c r="P959" s="23">
        <v>0</v>
      </c>
      <c r="Q959" s="23"/>
      <c r="R959" s="23"/>
      <c r="S959" s="23"/>
      <c r="T959" s="23"/>
      <c r="U959" s="23"/>
      <c r="V959" s="23"/>
    </row>
    <row r="960" spans="3:23" ht="26.25" thickBot="1">
      <c r="C960" s="73"/>
      <c r="D960" s="25" t="s">
        <v>23</v>
      </c>
      <c r="E960" s="27" t="s">
        <v>24</v>
      </c>
      <c r="F960" s="26">
        <f>IF(F958=0,"",F959*100/F958)</f>
        <v>80</v>
      </c>
      <c r="G960" s="26">
        <f t="shared" ref="G960:V960" si="111">IF(G958=0,0,G959*100/G958)</f>
        <v>77.777777777777771</v>
      </c>
      <c r="H960" s="26">
        <f t="shared" si="111"/>
        <v>0</v>
      </c>
      <c r="I960" s="26">
        <f t="shared" si="111"/>
        <v>80.645161290322577</v>
      </c>
      <c r="J960" s="26">
        <f t="shared" si="111"/>
        <v>0</v>
      </c>
      <c r="K960" s="26">
        <f t="shared" si="111"/>
        <v>0</v>
      </c>
      <c r="L960" s="26">
        <f t="shared" si="111"/>
        <v>0</v>
      </c>
      <c r="M960" s="26">
        <f t="shared" si="111"/>
        <v>0</v>
      </c>
      <c r="N960" s="26">
        <f t="shared" si="111"/>
        <v>0</v>
      </c>
      <c r="O960" s="26">
        <f t="shared" si="111"/>
        <v>0</v>
      </c>
      <c r="P960" s="26">
        <f t="shared" si="111"/>
        <v>0</v>
      </c>
      <c r="Q960" s="26">
        <f t="shared" si="111"/>
        <v>0</v>
      </c>
      <c r="R960" s="26">
        <f t="shared" si="111"/>
        <v>0</v>
      </c>
      <c r="S960" s="26">
        <f t="shared" si="111"/>
        <v>0</v>
      </c>
      <c r="T960" s="26">
        <f t="shared" si="111"/>
        <v>0</v>
      </c>
      <c r="U960" s="26">
        <f t="shared" si="111"/>
        <v>0</v>
      </c>
      <c r="V960" s="26">
        <f t="shared" si="111"/>
        <v>0</v>
      </c>
    </row>
    <row r="961" spans="3:22" ht="16.5" thickBot="1">
      <c r="C961" s="73"/>
      <c r="D961" s="67" t="s">
        <v>26</v>
      </c>
      <c r="E961" s="67"/>
      <c r="F961" s="60">
        <f>SUM(G961:V961)</f>
        <v>90</v>
      </c>
      <c r="G961" s="23"/>
      <c r="H961" s="23"/>
      <c r="I961" s="23">
        <v>67</v>
      </c>
      <c r="J961" s="23"/>
      <c r="K961" s="23">
        <v>11</v>
      </c>
      <c r="L961" s="23"/>
      <c r="M961" s="23">
        <v>3</v>
      </c>
      <c r="N961" s="23"/>
      <c r="O961" s="23"/>
      <c r="P961" s="23">
        <v>9</v>
      </c>
      <c r="Q961" s="23"/>
      <c r="R961" s="23"/>
      <c r="S961" s="23"/>
      <c r="T961" s="23"/>
      <c r="U961" s="23"/>
      <c r="V961" s="23"/>
    </row>
    <row r="962" spans="3:22" ht="16.5" thickBot="1">
      <c r="C962" s="73"/>
      <c r="D962" s="72" t="s">
        <v>22</v>
      </c>
      <c r="E962" s="72"/>
      <c r="F962" s="60">
        <f>SUM(G962:V962)</f>
        <v>51</v>
      </c>
      <c r="G962" s="23"/>
      <c r="H962" s="23"/>
      <c r="I962" s="23">
        <v>41</v>
      </c>
      <c r="J962" s="23"/>
      <c r="K962" s="23">
        <v>5</v>
      </c>
      <c r="L962" s="23"/>
      <c r="M962" s="23">
        <v>1</v>
      </c>
      <c r="N962" s="23"/>
      <c r="O962" s="23"/>
      <c r="P962" s="23">
        <v>4</v>
      </c>
      <c r="Q962" s="23"/>
      <c r="R962" s="23"/>
      <c r="S962" s="23"/>
      <c r="T962" s="23"/>
      <c r="U962" s="23"/>
      <c r="V962" s="23"/>
    </row>
    <row r="963" spans="3:22" ht="26.25" thickBot="1">
      <c r="C963" s="73"/>
      <c r="D963" s="25" t="s">
        <v>23</v>
      </c>
      <c r="E963" s="27" t="s">
        <v>24</v>
      </c>
      <c r="F963" s="26">
        <f>IF(F961=0,"",F962*100/F961)</f>
        <v>56.666666666666664</v>
      </c>
      <c r="G963" s="26" t="str">
        <f t="shared" ref="G963:V963" si="112">IF(G961="","",G962*100/G961)</f>
        <v/>
      </c>
      <c r="H963" s="26" t="str">
        <f t="shared" si="112"/>
        <v/>
      </c>
      <c r="I963" s="26">
        <f t="shared" si="112"/>
        <v>61.194029850746269</v>
      </c>
      <c r="J963" s="26" t="str">
        <f t="shared" si="112"/>
        <v/>
      </c>
      <c r="K963" s="26">
        <f t="shared" si="112"/>
        <v>45.454545454545453</v>
      </c>
      <c r="L963" s="26" t="str">
        <f t="shared" si="112"/>
        <v/>
      </c>
      <c r="M963" s="26">
        <f t="shared" si="112"/>
        <v>33.333333333333336</v>
      </c>
      <c r="N963" s="26" t="str">
        <f t="shared" si="112"/>
        <v/>
      </c>
      <c r="O963" s="26" t="str">
        <f t="shared" si="112"/>
        <v/>
      </c>
      <c r="P963" s="26">
        <f t="shared" si="112"/>
        <v>44.444444444444443</v>
      </c>
      <c r="Q963" s="26" t="str">
        <f t="shared" si="112"/>
        <v/>
      </c>
      <c r="R963" s="26" t="str">
        <f t="shared" si="112"/>
        <v/>
      </c>
      <c r="S963" s="26" t="str">
        <f t="shared" si="112"/>
        <v/>
      </c>
      <c r="T963" s="26" t="str">
        <f t="shared" si="112"/>
        <v/>
      </c>
      <c r="U963" s="26" t="str">
        <f t="shared" si="112"/>
        <v/>
      </c>
      <c r="V963" s="26" t="str">
        <f t="shared" si="112"/>
        <v/>
      </c>
    </row>
    <row r="964" spans="3:22" ht="16.5" thickBot="1">
      <c r="C964" s="23"/>
      <c r="D964" s="67"/>
      <c r="E964" s="67"/>
      <c r="F964" s="28"/>
      <c r="G964" s="28"/>
      <c r="H964" s="28"/>
      <c r="I964" s="28">
        <f>IF(I955="","",I962/I955*100)</f>
        <v>42.268041237113401</v>
      </c>
      <c r="J964" s="28"/>
      <c r="K964" s="28"/>
      <c r="L964" s="28"/>
      <c r="M964" s="28">
        <f t="shared" ref="M964:V964" si="113">IF(M955="","",M962/M955*100)</f>
        <v>20</v>
      </c>
      <c r="N964" s="28" t="str">
        <f t="shared" si="113"/>
        <v/>
      </c>
      <c r="O964" s="28" t="str">
        <f t="shared" si="113"/>
        <v/>
      </c>
      <c r="P964" s="28">
        <f t="shared" si="113"/>
        <v>40</v>
      </c>
      <c r="Q964" s="28" t="str">
        <f t="shared" si="113"/>
        <v/>
      </c>
      <c r="R964" s="28" t="str">
        <f t="shared" si="113"/>
        <v/>
      </c>
      <c r="S964" s="28" t="str">
        <f t="shared" si="113"/>
        <v/>
      </c>
      <c r="T964" s="28" t="str">
        <f t="shared" si="113"/>
        <v/>
      </c>
      <c r="U964" s="28" t="str">
        <f t="shared" si="113"/>
        <v/>
      </c>
      <c r="V964" s="28" t="str">
        <f t="shared" si="113"/>
        <v/>
      </c>
    </row>
    <row r="965" spans="3:22"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</row>
    <row r="966" spans="3:22"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</row>
    <row r="967" spans="3:22">
      <c r="C967" s="55"/>
      <c r="D967" s="55"/>
      <c r="E967" s="68" t="s">
        <v>59</v>
      </c>
      <c r="F967" s="68"/>
      <c r="G967" s="68"/>
      <c r="H967" s="68"/>
      <c r="I967" s="68"/>
      <c r="J967" s="68"/>
      <c r="K967" s="68"/>
      <c r="L967" s="68"/>
      <c r="M967" s="68"/>
      <c r="N967" s="68"/>
      <c r="O967" s="68"/>
      <c r="P967" s="68"/>
      <c r="Q967" s="68"/>
      <c r="R967" s="68"/>
      <c r="S967" s="55"/>
      <c r="T967" s="55"/>
      <c r="U967" s="55"/>
      <c r="V967" s="55"/>
    </row>
    <row r="968" spans="3:22">
      <c r="C968" s="55"/>
      <c r="D968" s="55"/>
      <c r="E968" s="68"/>
      <c r="F968" s="68"/>
      <c r="G968" s="68"/>
      <c r="H968" s="68"/>
      <c r="I968" s="68"/>
      <c r="J968" s="68"/>
      <c r="K968" s="68"/>
      <c r="L968" s="68"/>
      <c r="M968" s="68"/>
      <c r="N968" s="68"/>
      <c r="O968" s="68"/>
      <c r="P968" s="68"/>
      <c r="Q968" s="68"/>
      <c r="R968" s="68"/>
      <c r="S968" s="55"/>
      <c r="T968" s="55"/>
      <c r="U968" s="55"/>
      <c r="V968" s="55"/>
    </row>
    <row r="969" spans="3:22">
      <c r="C969" s="55"/>
      <c r="D969" s="55"/>
      <c r="E969" s="68"/>
      <c r="F969" s="68"/>
      <c r="G969" s="68"/>
      <c r="H969" s="68"/>
      <c r="I969" s="68"/>
      <c r="J969" s="68"/>
      <c r="K969" s="68"/>
      <c r="L969" s="68"/>
      <c r="M969" s="68"/>
      <c r="N969" s="68"/>
      <c r="O969" s="68"/>
      <c r="P969" s="68"/>
      <c r="Q969" s="68"/>
      <c r="R969" s="68"/>
      <c r="S969" s="55"/>
      <c r="T969" s="55"/>
      <c r="U969" s="55"/>
      <c r="V969" s="55"/>
    </row>
    <row r="970" spans="3:22" ht="15.75" thickBot="1"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</row>
    <row r="971" spans="3:22" ht="21" thickBot="1">
      <c r="C971" s="69" t="s">
        <v>1</v>
      </c>
      <c r="D971" s="70" t="s">
        <v>2</v>
      </c>
      <c r="E971" s="70"/>
      <c r="F971" s="71" t="s">
        <v>3</v>
      </c>
      <c r="G971" s="71"/>
      <c r="H971" s="71"/>
      <c r="I971" s="71"/>
      <c r="J971" s="71"/>
      <c r="K971" s="71"/>
      <c r="L971" s="71"/>
      <c r="M971" s="71"/>
      <c r="N971" s="71"/>
      <c r="O971" s="71"/>
      <c r="P971" s="71"/>
      <c r="Q971" s="71"/>
      <c r="R971" s="71"/>
      <c r="S971" s="71"/>
      <c r="T971" s="71"/>
      <c r="U971" s="71"/>
      <c r="V971" s="71"/>
    </row>
    <row r="972" spans="3:22" ht="15.75" thickBot="1">
      <c r="C972" s="69"/>
      <c r="D972" s="70"/>
      <c r="E972" s="70"/>
      <c r="F972" s="22" t="s">
        <v>4</v>
      </c>
      <c r="G972" s="22" t="s">
        <v>5</v>
      </c>
      <c r="H972" s="22" t="s">
        <v>6</v>
      </c>
      <c r="I972" s="22" t="s">
        <v>7</v>
      </c>
      <c r="J972" s="22" t="s">
        <v>8</v>
      </c>
      <c r="K972" s="22" t="s">
        <v>9</v>
      </c>
      <c r="L972" s="22" t="s">
        <v>10</v>
      </c>
      <c r="M972" s="22" t="s">
        <v>11</v>
      </c>
      <c r="N972" s="22" t="s">
        <v>12</v>
      </c>
      <c r="O972" s="22" t="s">
        <v>13</v>
      </c>
      <c r="P972" s="22" t="s">
        <v>14</v>
      </c>
      <c r="Q972" s="22" t="s">
        <v>15</v>
      </c>
      <c r="R972" s="22" t="s">
        <v>16</v>
      </c>
      <c r="S972" s="22" t="s">
        <v>17</v>
      </c>
      <c r="T972" s="22" t="s">
        <v>18</v>
      </c>
      <c r="U972" s="22" t="s">
        <v>19</v>
      </c>
      <c r="V972" s="22" t="s">
        <v>20</v>
      </c>
    </row>
    <row r="973" spans="3:22" ht="15.75" thickBot="1">
      <c r="C973" s="23">
        <v>2</v>
      </c>
      <c r="D973" s="72">
        <v>3</v>
      </c>
      <c r="E973" s="72"/>
      <c r="F973" s="23">
        <v>4</v>
      </c>
      <c r="G973" s="23">
        <v>5</v>
      </c>
      <c r="H973" s="23">
        <v>6</v>
      </c>
      <c r="I973" s="23">
        <v>7</v>
      </c>
      <c r="J973" s="23">
        <v>8</v>
      </c>
      <c r="K973" s="23">
        <v>9</v>
      </c>
      <c r="L973" s="23">
        <v>10</v>
      </c>
      <c r="M973" s="23">
        <v>11</v>
      </c>
      <c r="N973" s="23">
        <v>12</v>
      </c>
      <c r="O973" s="23">
        <v>13</v>
      </c>
      <c r="P973" s="23">
        <v>14</v>
      </c>
      <c r="Q973" s="23">
        <v>15</v>
      </c>
      <c r="R973" s="23">
        <v>16</v>
      </c>
      <c r="S973" s="23">
        <v>17</v>
      </c>
      <c r="T973" s="23">
        <v>18</v>
      </c>
      <c r="U973" s="23">
        <v>19</v>
      </c>
      <c r="V973" s="23">
        <v>20</v>
      </c>
    </row>
    <row r="974" spans="3:22" ht="16.5" thickBot="1">
      <c r="C974" s="73" t="s">
        <v>60</v>
      </c>
      <c r="D974" s="67" t="s">
        <v>21</v>
      </c>
      <c r="E974" s="67"/>
      <c r="F974" s="60">
        <v>0</v>
      </c>
      <c r="G974" s="24"/>
      <c r="H974" s="23"/>
      <c r="I974" s="23">
        <v>55</v>
      </c>
      <c r="J974" s="23"/>
      <c r="K974" s="24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</row>
    <row r="975" spans="3:22" ht="16.5" thickBot="1">
      <c r="C975" s="73"/>
      <c r="D975" s="72" t="s">
        <v>22</v>
      </c>
      <c r="E975" s="72"/>
      <c r="F975" s="60">
        <v>0</v>
      </c>
      <c r="G975" s="24"/>
      <c r="H975" s="23"/>
      <c r="I975" s="23">
        <v>37</v>
      </c>
      <c r="J975" s="23"/>
      <c r="K975" s="29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</row>
    <row r="976" spans="3:22" ht="26.25" thickBot="1">
      <c r="C976" s="73"/>
      <c r="D976" s="25" t="s">
        <v>23</v>
      </c>
      <c r="E976" s="25" t="s">
        <v>24</v>
      </c>
      <c r="F976" s="26" t="str">
        <f>IF(F974=0,"",F975*100/F974)</f>
        <v/>
      </c>
      <c r="G976" s="26">
        <f t="shared" ref="G976:V976" si="114">IF(G974=0,0,G975*100/G974)</f>
        <v>0</v>
      </c>
      <c r="H976" s="26">
        <f t="shared" si="114"/>
        <v>0</v>
      </c>
      <c r="I976" s="26">
        <f t="shared" si="114"/>
        <v>67.272727272727266</v>
      </c>
      <c r="J976" s="26">
        <f t="shared" si="114"/>
        <v>0</v>
      </c>
      <c r="K976" s="26">
        <f t="shared" si="114"/>
        <v>0</v>
      </c>
      <c r="L976" s="26">
        <f t="shared" si="114"/>
        <v>0</v>
      </c>
      <c r="M976" s="26">
        <f t="shared" si="114"/>
        <v>0</v>
      </c>
      <c r="N976" s="26">
        <f t="shared" si="114"/>
        <v>0</v>
      </c>
      <c r="O976" s="26">
        <f t="shared" si="114"/>
        <v>0</v>
      </c>
      <c r="P976" s="26">
        <f t="shared" si="114"/>
        <v>0</v>
      </c>
      <c r="Q976" s="26">
        <f t="shared" si="114"/>
        <v>0</v>
      </c>
      <c r="R976" s="26">
        <f t="shared" si="114"/>
        <v>0</v>
      </c>
      <c r="S976" s="26">
        <f t="shared" si="114"/>
        <v>0</v>
      </c>
      <c r="T976" s="26">
        <f t="shared" si="114"/>
        <v>0</v>
      </c>
      <c r="U976" s="26">
        <f t="shared" si="114"/>
        <v>0</v>
      </c>
      <c r="V976" s="26">
        <f t="shared" si="114"/>
        <v>0</v>
      </c>
    </row>
    <row r="977" spans="3:22" ht="16.5" thickBot="1">
      <c r="C977" s="73"/>
      <c r="D977" s="67" t="s">
        <v>25</v>
      </c>
      <c r="E977" s="67"/>
      <c r="F977" s="60">
        <v>0</v>
      </c>
      <c r="G977" s="23"/>
      <c r="H977" s="23"/>
      <c r="I977" s="23">
        <v>4</v>
      </c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</row>
    <row r="978" spans="3:22" ht="16.5" thickBot="1">
      <c r="C978" s="73"/>
      <c r="D978" s="72" t="s">
        <v>22</v>
      </c>
      <c r="E978" s="72"/>
      <c r="F978" s="60">
        <v>0</v>
      </c>
      <c r="G978" s="23"/>
      <c r="H978" s="23"/>
      <c r="I978" s="23">
        <v>3</v>
      </c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</row>
    <row r="979" spans="3:22" ht="26.25" thickBot="1">
      <c r="C979" s="73"/>
      <c r="D979" s="25" t="s">
        <v>23</v>
      </c>
      <c r="E979" s="27" t="s">
        <v>24</v>
      </c>
      <c r="F979" s="26" t="str">
        <f>IF(F977=0,"",F978*100/F977)</f>
        <v/>
      </c>
      <c r="G979" s="26">
        <f t="shared" ref="G979:V979" si="115">IF(G977=0,0,G978*100/G977)</f>
        <v>0</v>
      </c>
      <c r="H979" s="26">
        <f t="shared" si="115"/>
        <v>0</v>
      </c>
      <c r="I979" s="26">
        <f t="shared" si="115"/>
        <v>75</v>
      </c>
      <c r="J979" s="26">
        <f t="shared" si="115"/>
        <v>0</v>
      </c>
      <c r="K979" s="26">
        <f t="shared" si="115"/>
        <v>0</v>
      </c>
      <c r="L979" s="26">
        <f t="shared" si="115"/>
        <v>0</v>
      </c>
      <c r="M979" s="26">
        <f t="shared" si="115"/>
        <v>0</v>
      </c>
      <c r="N979" s="26">
        <f t="shared" si="115"/>
        <v>0</v>
      </c>
      <c r="O979" s="26">
        <f t="shared" si="115"/>
        <v>0</v>
      </c>
      <c r="P979" s="26">
        <f t="shared" si="115"/>
        <v>0</v>
      </c>
      <c r="Q979" s="26">
        <f t="shared" si="115"/>
        <v>0</v>
      </c>
      <c r="R979" s="26">
        <f t="shared" si="115"/>
        <v>0</v>
      </c>
      <c r="S979" s="26">
        <f t="shared" si="115"/>
        <v>0</v>
      </c>
      <c r="T979" s="26">
        <f t="shared" si="115"/>
        <v>0</v>
      </c>
      <c r="U979" s="26">
        <f t="shared" si="115"/>
        <v>0</v>
      </c>
      <c r="V979" s="26">
        <f t="shared" si="115"/>
        <v>0</v>
      </c>
    </row>
    <row r="980" spans="3:22" ht="16.5" thickBot="1">
      <c r="C980" s="73"/>
      <c r="D980" s="67" t="s">
        <v>26</v>
      </c>
      <c r="E980" s="67"/>
      <c r="F980" s="60">
        <v>0</v>
      </c>
      <c r="G980" s="23"/>
      <c r="H980" s="23"/>
      <c r="I980" s="23">
        <v>40</v>
      </c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</row>
    <row r="981" spans="3:22" ht="16.5" thickBot="1">
      <c r="C981" s="73"/>
      <c r="D981" s="72" t="s">
        <v>22</v>
      </c>
      <c r="E981" s="72"/>
      <c r="F981" s="60">
        <v>0</v>
      </c>
      <c r="G981" s="23"/>
      <c r="H981" s="23"/>
      <c r="I981" s="23">
        <v>9</v>
      </c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</row>
    <row r="982" spans="3:22" ht="26.25" thickBot="1">
      <c r="C982" s="73"/>
      <c r="D982" s="25" t="s">
        <v>23</v>
      </c>
      <c r="E982" s="27" t="s">
        <v>24</v>
      </c>
      <c r="F982" s="26" t="str">
        <f>IF(F980=0,"",F981*100/F980)</f>
        <v/>
      </c>
      <c r="G982" s="26">
        <f t="shared" ref="G982:V982" si="116">IF(G980=0,0,G981*100/G980)</f>
        <v>0</v>
      </c>
      <c r="H982" s="26">
        <f t="shared" si="116"/>
        <v>0</v>
      </c>
      <c r="I982" s="26">
        <f t="shared" si="116"/>
        <v>22.5</v>
      </c>
      <c r="J982" s="26">
        <f t="shared" si="116"/>
        <v>0</v>
      </c>
      <c r="K982" s="26">
        <f t="shared" si="116"/>
        <v>0</v>
      </c>
      <c r="L982" s="26">
        <f t="shared" si="116"/>
        <v>0</v>
      </c>
      <c r="M982" s="26">
        <f t="shared" si="116"/>
        <v>0</v>
      </c>
      <c r="N982" s="26">
        <f t="shared" si="116"/>
        <v>0</v>
      </c>
      <c r="O982" s="26">
        <f t="shared" si="116"/>
        <v>0</v>
      </c>
      <c r="P982" s="26">
        <f t="shared" si="116"/>
        <v>0</v>
      </c>
      <c r="Q982" s="26">
        <f t="shared" si="116"/>
        <v>0</v>
      </c>
      <c r="R982" s="26">
        <f t="shared" si="116"/>
        <v>0</v>
      </c>
      <c r="S982" s="26">
        <f t="shared" si="116"/>
        <v>0</v>
      </c>
      <c r="T982" s="26">
        <f t="shared" si="116"/>
        <v>0</v>
      </c>
      <c r="U982" s="26">
        <f t="shared" si="116"/>
        <v>0</v>
      </c>
      <c r="V982" s="26">
        <f t="shared" si="116"/>
        <v>0</v>
      </c>
    </row>
    <row r="983" spans="3:22" ht="16.5" thickBot="1">
      <c r="C983" s="23"/>
      <c r="D983" s="67"/>
      <c r="E983" s="67"/>
      <c r="F983" s="28"/>
      <c r="G983" s="28"/>
      <c r="H983" s="28"/>
      <c r="I983" s="28">
        <f>IF(I974="","",I981/I974*100)</f>
        <v>16.363636363636363</v>
      </c>
      <c r="J983" s="28"/>
      <c r="K983" s="28"/>
      <c r="L983" s="28"/>
      <c r="M983" s="28" t="str">
        <f t="shared" ref="M983:V983" si="117">IF(M974="","",M981/M974*100)</f>
        <v/>
      </c>
      <c r="N983" s="28" t="str">
        <f t="shared" si="117"/>
        <v/>
      </c>
      <c r="O983" s="28" t="str">
        <f t="shared" si="117"/>
        <v/>
      </c>
      <c r="P983" s="28" t="str">
        <f t="shared" si="117"/>
        <v/>
      </c>
      <c r="Q983" s="28" t="str">
        <f t="shared" si="117"/>
        <v/>
      </c>
      <c r="R983" s="28" t="str">
        <f t="shared" si="117"/>
        <v/>
      </c>
      <c r="S983" s="28" t="str">
        <f t="shared" si="117"/>
        <v/>
      </c>
      <c r="T983" s="28" t="str">
        <f t="shared" si="117"/>
        <v/>
      </c>
      <c r="U983" s="28" t="str">
        <f t="shared" si="117"/>
        <v/>
      </c>
      <c r="V983" s="28" t="str">
        <f t="shared" si="117"/>
        <v/>
      </c>
    </row>
    <row r="984" spans="3:22"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</row>
    <row r="985" spans="3:22"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</row>
    <row r="986" spans="3:22"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</row>
    <row r="987" spans="3:22">
      <c r="C987" s="55"/>
      <c r="D987" s="55"/>
      <c r="E987" s="68" t="s">
        <v>61</v>
      </c>
      <c r="F987" s="68"/>
      <c r="G987" s="68"/>
      <c r="H987" s="68"/>
      <c r="I987" s="68"/>
      <c r="J987" s="68"/>
      <c r="K987" s="68"/>
      <c r="L987" s="68"/>
      <c r="M987" s="68"/>
      <c r="N987" s="68"/>
      <c r="O987" s="68"/>
      <c r="P987" s="68"/>
      <c r="Q987" s="68"/>
      <c r="R987" s="68"/>
      <c r="S987" s="55"/>
      <c r="T987" s="55"/>
      <c r="U987" s="55"/>
      <c r="V987" s="55"/>
    </row>
    <row r="988" spans="3:22">
      <c r="C988" s="55"/>
      <c r="D988" s="55"/>
      <c r="E988" s="68"/>
      <c r="F988" s="68"/>
      <c r="G988" s="68"/>
      <c r="H988" s="68"/>
      <c r="I988" s="68"/>
      <c r="J988" s="68"/>
      <c r="K988" s="68"/>
      <c r="L988" s="68"/>
      <c r="M988" s="68"/>
      <c r="N988" s="68"/>
      <c r="O988" s="68"/>
      <c r="P988" s="68"/>
      <c r="Q988" s="68"/>
      <c r="R988" s="68"/>
      <c r="S988" s="55"/>
      <c r="T988" s="55"/>
      <c r="U988" s="55"/>
      <c r="V988" s="55"/>
    </row>
    <row r="989" spans="3:22">
      <c r="C989" s="55"/>
      <c r="D989" s="55"/>
      <c r="E989" s="68"/>
      <c r="F989" s="68"/>
      <c r="G989" s="68"/>
      <c r="H989" s="68"/>
      <c r="I989" s="68"/>
      <c r="J989" s="68"/>
      <c r="K989" s="68"/>
      <c r="L989" s="68"/>
      <c r="M989" s="68"/>
      <c r="N989" s="68"/>
      <c r="O989" s="68"/>
      <c r="P989" s="68"/>
      <c r="Q989" s="68"/>
      <c r="R989" s="68"/>
      <c r="S989" s="55"/>
      <c r="T989" s="55"/>
      <c r="U989" s="55"/>
      <c r="V989" s="55"/>
    </row>
    <row r="990" spans="3:22" ht="15.75" thickBot="1"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</row>
    <row r="991" spans="3:22" ht="21" thickBot="1">
      <c r="C991" s="69" t="s">
        <v>1</v>
      </c>
      <c r="D991" s="70" t="s">
        <v>2</v>
      </c>
      <c r="E991" s="70"/>
      <c r="F991" s="71" t="s">
        <v>3</v>
      </c>
      <c r="G991" s="71"/>
      <c r="H991" s="71"/>
      <c r="I991" s="71"/>
      <c r="J991" s="71"/>
      <c r="K991" s="71"/>
      <c r="L991" s="71"/>
      <c r="M991" s="71"/>
      <c r="N991" s="71"/>
      <c r="O991" s="71"/>
      <c r="P991" s="71"/>
      <c r="Q991" s="71"/>
      <c r="R991" s="71"/>
      <c r="S991" s="71"/>
      <c r="T991" s="71"/>
      <c r="U991" s="71"/>
      <c r="V991" s="71"/>
    </row>
    <row r="992" spans="3:22" ht="15.75" thickBot="1">
      <c r="C992" s="69"/>
      <c r="D992" s="70"/>
      <c r="E992" s="70"/>
      <c r="F992" s="22" t="s">
        <v>4</v>
      </c>
      <c r="G992" s="22" t="s">
        <v>5</v>
      </c>
      <c r="H992" s="22" t="s">
        <v>6</v>
      </c>
      <c r="I992" s="22" t="s">
        <v>7</v>
      </c>
      <c r="J992" s="22" t="s">
        <v>8</v>
      </c>
      <c r="K992" s="22" t="s">
        <v>9</v>
      </c>
      <c r="L992" s="22" t="s">
        <v>10</v>
      </c>
      <c r="M992" s="22" t="s">
        <v>11</v>
      </c>
      <c r="N992" s="22" t="s">
        <v>12</v>
      </c>
      <c r="O992" s="22" t="s">
        <v>13</v>
      </c>
      <c r="P992" s="22" t="s">
        <v>14</v>
      </c>
      <c r="Q992" s="22" t="s">
        <v>15</v>
      </c>
      <c r="R992" s="22" t="s">
        <v>16</v>
      </c>
      <c r="S992" s="22" t="s">
        <v>17</v>
      </c>
      <c r="T992" s="22" t="s">
        <v>18</v>
      </c>
      <c r="U992" s="22" t="s">
        <v>19</v>
      </c>
      <c r="V992" s="22" t="s">
        <v>20</v>
      </c>
    </row>
    <row r="993" spans="3:22" ht="15.75" thickBot="1">
      <c r="C993" s="23">
        <v>2</v>
      </c>
      <c r="D993" s="72">
        <v>3</v>
      </c>
      <c r="E993" s="72"/>
      <c r="F993" s="23">
        <v>4</v>
      </c>
      <c r="G993" s="23">
        <v>5</v>
      </c>
      <c r="H993" s="23">
        <v>6</v>
      </c>
      <c r="I993" s="23">
        <v>7</v>
      </c>
      <c r="J993" s="23">
        <v>8</v>
      </c>
      <c r="K993" s="23">
        <v>9</v>
      </c>
      <c r="L993" s="23">
        <v>10</v>
      </c>
      <c r="M993" s="23">
        <v>11</v>
      </c>
      <c r="N993" s="23">
        <v>12</v>
      </c>
      <c r="O993" s="23">
        <v>13</v>
      </c>
      <c r="P993" s="23">
        <v>14</v>
      </c>
      <c r="Q993" s="23">
        <v>15</v>
      </c>
      <c r="R993" s="23">
        <v>16</v>
      </c>
      <c r="S993" s="23">
        <v>17</v>
      </c>
      <c r="T993" s="23">
        <v>18</v>
      </c>
      <c r="U993" s="23">
        <v>19</v>
      </c>
      <c r="V993" s="23">
        <v>20</v>
      </c>
    </row>
    <row r="994" spans="3:22" ht="16.5" thickBot="1">
      <c r="C994" s="73" t="s">
        <v>62</v>
      </c>
      <c r="D994" s="67" t="s">
        <v>21</v>
      </c>
      <c r="E994" s="67"/>
      <c r="F994" s="60">
        <v>0</v>
      </c>
      <c r="G994" s="24"/>
      <c r="H994" s="23"/>
      <c r="I994" s="23"/>
      <c r="J994" s="23"/>
      <c r="K994" s="24">
        <v>11</v>
      </c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</row>
    <row r="995" spans="3:22" ht="16.5" thickBot="1">
      <c r="C995" s="73"/>
      <c r="D995" s="72" t="s">
        <v>22</v>
      </c>
      <c r="E995" s="72"/>
      <c r="F995" s="60">
        <v>0</v>
      </c>
      <c r="G995" s="24"/>
      <c r="H995" s="23"/>
      <c r="I995" s="23"/>
      <c r="J995" s="23"/>
      <c r="K995" s="29">
        <v>5</v>
      </c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</row>
    <row r="996" spans="3:22" ht="26.25" thickBot="1">
      <c r="C996" s="73"/>
      <c r="D996" s="25" t="s">
        <v>23</v>
      </c>
      <c r="E996" s="25" t="s">
        <v>24</v>
      </c>
      <c r="F996" s="26" t="str">
        <f>IF(F994=0,"",F995*100/F994)</f>
        <v/>
      </c>
      <c r="G996" s="26">
        <f t="shared" ref="G996:V996" si="118">IF(G994=0,0,G995*100/G994)</f>
        <v>0</v>
      </c>
      <c r="H996" s="26">
        <f t="shared" si="118"/>
        <v>0</v>
      </c>
      <c r="I996" s="26">
        <f t="shared" si="118"/>
        <v>0</v>
      </c>
      <c r="J996" s="26">
        <f t="shared" si="118"/>
        <v>0</v>
      </c>
      <c r="K996" s="26">
        <f t="shared" si="118"/>
        <v>45.454545454545453</v>
      </c>
      <c r="L996" s="26">
        <f t="shared" si="118"/>
        <v>0</v>
      </c>
      <c r="M996" s="26">
        <f t="shared" si="118"/>
        <v>0</v>
      </c>
      <c r="N996" s="26">
        <f t="shared" si="118"/>
        <v>0</v>
      </c>
      <c r="O996" s="26">
        <f t="shared" si="118"/>
        <v>0</v>
      </c>
      <c r="P996" s="26">
        <f t="shared" si="118"/>
        <v>0</v>
      </c>
      <c r="Q996" s="26">
        <f t="shared" si="118"/>
        <v>0</v>
      </c>
      <c r="R996" s="26">
        <f t="shared" si="118"/>
        <v>0</v>
      </c>
      <c r="S996" s="26">
        <f t="shared" si="118"/>
        <v>0</v>
      </c>
      <c r="T996" s="26">
        <f t="shared" si="118"/>
        <v>0</v>
      </c>
      <c r="U996" s="26">
        <f t="shared" si="118"/>
        <v>0</v>
      </c>
      <c r="V996" s="26">
        <f t="shared" si="118"/>
        <v>0</v>
      </c>
    </row>
    <row r="997" spans="3:22" ht="16.5" thickBot="1">
      <c r="C997" s="73"/>
      <c r="D997" s="67" t="s">
        <v>25</v>
      </c>
      <c r="E997" s="67"/>
      <c r="F997" s="60">
        <v>0</v>
      </c>
      <c r="G997" s="23"/>
      <c r="H997" s="23"/>
      <c r="I997" s="23"/>
      <c r="J997" s="23"/>
      <c r="K997" s="23">
        <v>0</v>
      </c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</row>
    <row r="998" spans="3:22" ht="16.5" thickBot="1">
      <c r="C998" s="73"/>
      <c r="D998" s="72" t="s">
        <v>22</v>
      </c>
      <c r="E998" s="72"/>
      <c r="F998" s="60">
        <v>0</v>
      </c>
      <c r="G998" s="23"/>
      <c r="H998" s="23"/>
      <c r="I998" s="23"/>
      <c r="J998" s="23"/>
      <c r="K998" s="23">
        <v>0</v>
      </c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</row>
    <row r="999" spans="3:22" ht="26.25" thickBot="1">
      <c r="C999" s="73"/>
      <c r="D999" s="25" t="s">
        <v>23</v>
      </c>
      <c r="E999" s="27" t="s">
        <v>24</v>
      </c>
      <c r="F999" s="26" t="str">
        <f>IF(F997=0,"",F998*100/F997)</f>
        <v/>
      </c>
      <c r="G999" s="26">
        <f t="shared" ref="G999:V999" si="119">IF(G997=0,0,G998*100/G997)</f>
        <v>0</v>
      </c>
      <c r="H999" s="26">
        <f t="shared" si="119"/>
        <v>0</v>
      </c>
      <c r="I999" s="26">
        <f t="shared" si="119"/>
        <v>0</v>
      </c>
      <c r="J999" s="26">
        <f t="shared" si="119"/>
        <v>0</v>
      </c>
      <c r="K999" s="26">
        <f t="shared" si="119"/>
        <v>0</v>
      </c>
      <c r="L999" s="26">
        <f t="shared" si="119"/>
        <v>0</v>
      </c>
      <c r="M999" s="26">
        <f t="shared" si="119"/>
        <v>0</v>
      </c>
      <c r="N999" s="26">
        <f t="shared" si="119"/>
        <v>0</v>
      </c>
      <c r="O999" s="26">
        <f t="shared" si="119"/>
        <v>0</v>
      </c>
      <c r="P999" s="26">
        <f t="shared" si="119"/>
        <v>0</v>
      </c>
      <c r="Q999" s="26">
        <f t="shared" si="119"/>
        <v>0</v>
      </c>
      <c r="R999" s="26">
        <f t="shared" si="119"/>
        <v>0</v>
      </c>
      <c r="S999" s="26">
        <f t="shared" si="119"/>
        <v>0</v>
      </c>
      <c r="T999" s="26">
        <f t="shared" si="119"/>
        <v>0</v>
      </c>
      <c r="U999" s="26">
        <f t="shared" si="119"/>
        <v>0</v>
      </c>
      <c r="V999" s="26">
        <f t="shared" si="119"/>
        <v>0</v>
      </c>
    </row>
    <row r="1000" spans="3:22" ht="16.5" thickBot="1">
      <c r="C1000" s="73"/>
      <c r="D1000" s="67" t="s">
        <v>26</v>
      </c>
      <c r="E1000" s="67"/>
      <c r="F1000" s="60">
        <v>0</v>
      </c>
      <c r="G1000" s="23"/>
      <c r="H1000" s="23"/>
      <c r="I1000" s="23"/>
      <c r="J1000" s="23"/>
      <c r="K1000" s="23">
        <v>5</v>
      </c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</row>
    <row r="1001" spans="3:22" ht="16.5" thickBot="1">
      <c r="C1001" s="73"/>
      <c r="D1001" s="72" t="s">
        <v>22</v>
      </c>
      <c r="E1001" s="72"/>
      <c r="F1001" s="60">
        <v>0</v>
      </c>
      <c r="G1001" s="23"/>
      <c r="H1001" s="23"/>
      <c r="I1001" s="23"/>
      <c r="J1001" s="23"/>
      <c r="K1001" s="23">
        <v>2</v>
      </c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</row>
    <row r="1002" spans="3:22" ht="26.25" thickBot="1">
      <c r="C1002" s="73"/>
      <c r="D1002" s="25" t="s">
        <v>23</v>
      </c>
      <c r="E1002" s="27" t="s">
        <v>24</v>
      </c>
      <c r="F1002" s="26" t="str">
        <f>IF(F1000=0,"",F1001*100/F1000)</f>
        <v/>
      </c>
      <c r="G1002" s="26">
        <f t="shared" ref="G1002:V1002" si="120">IF(G1000=0,0,G1001*100/G1000)</f>
        <v>0</v>
      </c>
      <c r="H1002" s="26">
        <f t="shared" si="120"/>
        <v>0</v>
      </c>
      <c r="I1002" s="26">
        <f t="shared" si="120"/>
        <v>0</v>
      </c>
      <c r="J1002" s="26">
        <f t="shared" si="120"/>
        <v>0</v>
      </c>
      <c r="K1002" s="26">
        <f t="shared" si="120"/>
        <v>40</v>
      </c>
      <c r="L1002" s="26">
        <f t="shared" si="120"/>
        <v>0</v>
      </c>
      <c r="M1002" s="26">
        <f t="shared" si="120"/>
        <v>0</v>
      </c>
      <c r="N1002" s="26">
        <f t="shared" si="120"/>
        <v>0</v>
      </c>
      <c r="O1002" s="26">
        <f t="shared" si="120"/>
        <v>0</v>
      </c>
      <c r="P1002" s="26">
        <f t="shared" si="120"/>
        <v>0</v>
      </c>
      <c r="Q1002" s="26">
        <f t="shared" si="120"/>
        <v>0</v>
      </c>
      <c r="R1002" s="26">
        <f t="shared" si="120"/>
        <v>0</v>
      </c>
      <c r="S1002" s="26">
        <f t="shared" si="120"/>
        <v>0</v>
      </c>
      <c r="T1002" s="26">
        <f t="shared" si="120"/>
        <v>0</v>
      </c>
      <c r="U1002" s="26">
        <f t="shared" si="120"/>
        <v>0</v>
      </c>
      <c r="V1002" s="26">
        <f t="shared" si="120"/>
        <v>0</v>
      </c>
    </row>
    <row r="1003" spans="3:22" ht="16.5" thickBot="1">
      <c r="C1003" s="23"/>
      <c r="D1003" s="67"/>
      <c r="E1003" s="67"/>
      <c r="F1003" s="28"/>
      <c r="G1003" s="28"/>
      <c r="H1003" s="28"/>
      <c r="I1003" s="28" t="str">
        <f>IF(I994="","",I1001/I994*100)</f>
        <v/>
      </c>
      <c r="J1003" s="28"/>
      <c r="K1003" s="28">
        <v>18</v>
      </c>
      <c r="L1003" s="28"/>
      <c r="M1003" s="28" t="str">
        <f t="shared" ref="M1003:V1003" si="121">IF(M994="","",M1001/M994*100)</f>
        <v/>
      </c>
      <c r="N1003" s="28" t="str">
        <f t="shared" si="121"/>
        <v/>
      </c>
      <c r="O1003" s="28" t="str">
        <f t="shared" si="121"/>
        <v/>
      </c>
      <c r="P1003" s="28" t="str">
        <f t="shared" si="121"/>
        <v/>
      </c>
      <c r="Q1003" s="28" t="str">
        <f t="shared" si="121"/>
        <v/>
      </c>
      <c r="R1003" s="28" t="str">
        <f t="shared" si="121"/>
        <v/>
      </c>
      <c r="S1003" s="28" t="str">
        <f t="shared" si="121"/>
        <v/>
      </c>
      <c r="T1003" s="28" t="str">
        <f t="shared" si="121"/>
        <v/>
      </c>
      <c r="U1003" s="28" t="str">
        <f t="shared" si="121"/>
        <v/>
      </c>
      <c r="V1003" s="28" t="str">
        <f t="shared" si="121"/>
        <v/>
      </c>
    </row>
    <row r="1004" spans="3:22">
      <c r="C1004" s="55"/>
      <c r="D1004" s="55"/>
      <c r="E1004" s="55"/>
      <c r="F1004" s="55"/>
      <c r="G1004" s="55"/>
      <c r="H1004" s="55"/>
      <c r="I1004" s="55"/>
      <c r="J1004" s="55"/>
      <c r="K1004" s="55"/>
      <c r="L1004" s="55"/>
      <c r="M1004" s="55"/>
      <c r="N1004" s="55"/>
      <c r="O1004" s="55"/>
      <c r="P1004" s="55"/>
      <c r="Q1004" s="55"/>
      <c r="R1004" s="55"/>
      <c r="S1004" s="55"/>
      <c r="T1004" s="55"/>
      <c r="U1004" s="55"/>
      <c r="V1004" s="55"/>
    </row>
    <row r="1005" spans="3:22">
      <c r="C1005" s="55"/>
      <c r="D1005" s="55"/>
      <c r="E1005" s="55"/>
      <c r="F1005" s="55"/>
      <c r="G1005" s="55"/>
      <c r="H1005" s="55"/>
      <c r="I1005" s="55"/>
      <c r="J1005" s="55"/>
      <c r="K1005" s="55"/>
      <c r="L1005" s="55"/>
      <c r="M1005" s="55"/>
      <c r="N1005" s="55"/>
      <c r="O1005" s="55"/>
      <c r="P1005" s="55"/>
      <c r="Q1005" s="55"/>
      <c r="R1005" s="55"/>
      <c r="S1005" s="55"/>
      <c r="T1005" s="55"/>
      <c r="U1005" s="55"/>
      <c r="V1005" s="55"/>
    </row>
    <row r="1006" spans="3:22">
      <c r="C1006" s="55"/>
      <c r="D1006" s="55"/>
      <c r="E1006" s="55"/>
      <c r="F1006" s="55"/>
      <c r="G1006" s="55"/>
      <c r="H1006" s="55"/>
      <c r="I1006" s="55"/>
      <c r="J1006" s="55"/>
      <c r="K1006" s="55"/>
      <c r="L1006" s="55"/>
      <c r="M1006" s="55"/>
      <c r="N1006" s="55"/>
      <c r="O1006" s="55"/>
      <c r="P1006" s="55"/>
      <c r="Q1006" s="55"/>
      <c r="R1006" s="55"/>
      <c r="S1006" s="55"/>
      <c r="T1006" s="55"/>
      <c r="U1006" s="55"/>
      <c r="V1006" s="55"/>
    </row>
    <row r="1007" spans="3:22">
      <c r="C1007" s="55"/>
      <c r="D1007" s="55"/>
      <c r="E1007" s="55"/>
      <c r="F1007" s="55"/>
      <c r="G1007" s="55"/>
      <c r="H1007" s="55"/>
      <c r="I1007" s="55"/>
      <c r="J1007" s="55"/>
      <c r="K1007" s="55"/>
      <c r="L1007" s="55"/>
      <c r="M1007" s="55"/>
      <c r="N1007" s="55"/>
      <c r="O1007" s="55"/>
      <c r="P1007" s="55"/>
      <c r="Q1007" s="55"/>
      <c r="R1007" s="55"/>
      <c r="S1007" s="55"/>
      <c r="T1007" s="55"/>
      <c r="U1007" s="55"/>
      <c r="V1007" s="55"/>
    </row>
    <row r="1008" spans="3:22">
      <c r="C1008" s="55"/>
      <c r="D1008" s="55"/>
      <c r="E1008" s="55"/>
      <c r="F1008" s="55"/>
      <c r="G1008" s="55"/>
      <c r="H1008" s="55"/>
      <c r="I1008" s="55"/>
      <c r="J1008" s="55"/>
      <c r="K1008" s="55"/>
      <c r="L1008" s="55"/>
      <c r="M1008" s="55"/>
      <c r="N1008" s="55"/>
      <c r="O1008" s="55"/>
      <c r="P1008" s="55"/>
      <c r="Q1008" s="55"/>
      <c r="R1008" s="55"/>
      <c r="S1008" s="55"/>
      <c r="T1008" s="55"/>
      <c r="U1008" s="55"/>
      <c r="V1008" s="55"/>
    </row>
    <row r="1009" spans="3:22">
      <c r="C1009" s="55"/>
      <c r="D1009" s="55"/>
      <c r="E1009" s="55"/>
      <c r="F1009" s="55"/>
      <c r="G1009" s="55"/>
      <c r="H1009" s="55"/>
      <c r="I1009" s="55"/>
      <c r="J1009" s="55"/>
      <c r="K1009" s="55"/>
      <c r="L1009" s="55"/>
      <c r="M1009" s="55"/>
      <c r="N1009" s="55"/>
      <c r="O1009" s="55"/>
      <c r="P1009" s="55"/>
      <c r="Q1009" s="55"/>
      <c r="R1009" s="55"/>
      <c r="S1009" s="55"/>
      <c r="T1009" s="55"/>
      <c r="U1009" s="55"/>
      <c r="V1009" s="55"/>
    </row>
    <row r="1010" spans="3:22">
      <c r="C1010" s="55"/>
      <c r="D1010" s="55"/>
      <c r="E1010" s="68" t="s">
        <v>63</v>
      </c>
      <c r="F1010" s="68"/>
      <c r="G1010" s="68"/>
      <c r="H1010" s="68"/>
      <c r="I1010" s="68"/>
      <c r="J1010" s="68"/>
      <c r="K1010" s="68"/>
      <c r="L1010" s="68"/>
      <c r="M1010" s="68"/>
      <c r="N1010" s="68"/>
      <c r="O1010" s="68"/>
      <c r="P1010" s="68"/>
      <c r="Q1010" s="68"/>
      <c r="R1010" s="68"/>
      <c r="S1010" s="55"/>
      <c r="T1010" s="55"/>
      <c r="U1010" s="55"/>
      <c r="V1010" s="55"/>
    </row>
    <row r="1011" spans="3:22">
      <c r="C1011" s="55"/>
      <c r="D1011" s="55"/>
      <c r="E1011" s="68"/>
      <c r="F1011" s="68"/>
      <c r="G1011" s="68"/>
      <c r="H1011" s="68"/>
      <c r="I1011" s="68"/>
      <c r="J1011" s="68"/>
      <c r="K1011" s="68"/>
      <c r="L1011" s="68"/>
      <c r="M1011" s="68"/>
      <c r="N1011" s="68"/>
      <c r="O1011" s="68"/>
      <c r="P1011" s="68"/>
      <c r="Q1011" s="68"/>
      <c r="R1011" s="68"/>
      <c r="S1011" s="55"/>
      <c r="T1011" s="55"/>
      <c r="U1011" s="55"/>
      <c r="V1011" s="55"/>
    </row>
    <row r="1012" spans="3:22">
      <c r="C1012" s="55"/>
      <c r="D1012" s="55"/>
      <c r="E1012" s="68"/>
      <c r="F1012" s="68"/>
      <c r="G1012" s="68"/>
      <c r="H1012" s="68"/>
      <c r="I1012" s="68"/>
      <c r="J1012" s="68"/>
      <c r="K1012" s="68"/>
      <c r="L1012" s="68"/>
      <c r="M1012" s="68"/>
      <c r="N1012" s="68"/>
      <c r="O1012" s="68"/>
      <c r="P1012" s="68"/>
      <c r="Q1012" s="68"/>
      <c r="R1012" s="68"/>
      <c r="S1012" s="55"/>
      <c r="T1012" s="55"/>
      <c r="U1012" s="55"/>
      <c r="V1012" s="55"/>
    </row>
    <row r="1013" spans="3:22" ht="15.75" thickBot="1">
      <c r="C1013" s="55"/>
      <c r="D1013" s="55"/>
      <c r="E1013" s="55"/>
      <c r="F1013" s="55"/>
      <c r="G1013" s="55"/>
      <c r="H1013" s="55"/>
      <c r="I1013" s="55"/>
      <c r="J1013" s="55"/>
      <c r="K1013" s="55"/>
      <c r="L1013" s="55"/>
      <c r="M1013" s="55"/>
      <c r="N1013" s="55"/>
      <c r="O1013" s="55"/>
      <c r="P1013" s="55"/>
      <c r="Q1013" s="55"/>
      <c r="R1013" s="55"/>
      <c r="S1013" s="55"/>
      <c r="T1013" s="55"/>
      <c r="U1013" s="55"/>
      <c r="V1013" s="55"/>
    </row>
    <row r="1014" spans="3:22" ht="21" thickBot="1">
      <c r="C1014" s="69" t="s">
        <v>1</v>
      </c>
      <c r="D1014" s="70" t="s">
        <v>2</v>
      </c>
      <c r="E1014" s="70"/>
      <c r="F1014" s="71" t="s">
        <v>3</v>
      </c>
      <c r="G1014" s="71"/>
      <c r="H1014" s="71"/>
      <c r="I1014" s="71"/>
      <c r="J1014" s="71"/>
      <c r="K1014" s="71"/>
      <c r="L1014" s="71"/>
      <c r="M1014" s="71"/>
      <c r="N1014" s="71"/>
      <c r="O1014" s="71"/>
      <c r="P1014" s="71"/>
      <c r="Q1014" s="71"/>
      <c r="R1014" s="71"/>
      <c r="S1014" s="71"/>
      <c r="T1014" s="71"/>
      <c r="U1014" s="71"/>
      <c r="V1014" s="71"/>
    </row>
    <row r="1015" spans="3:22" ht="15.75" thickBot="1">
      <c r="C1015" s="69"/>
      <c r="D1015" s="70"/>
      <c r="E1015" s="70"/>
      <c r="F1015" s="22" t="s">
        <v>4</v>
      </c>
      <c r="G1015" s="22" t="s">
        <v>5</v>
      </c>
      <c r="H1015" s="22" t="s">
        <v>6</v>
      </c>
      <c r="I1015" s="22" t="s">
        <v>7</v>
      </c>
      <c r="J1015" s="22" t="s">
        <v>8</v>
      </c>
      <c r="K1015" s="22" t="s">
        <v>9</v>
      </c>
      <c r="L1015" s="22" t="s">
        <v>10</v>
      </c>
      <c r="M1015" s="22" t="s">
        <v>11</v>
      </c>
      <c r="N1015" s="22" t="s">
        <v>12</v>
      </c>
      <c r="O1015" s="22" t="s">
        <v>13</v>
      </c>
      <c r="P1015" s="22" t="s">
        <v>14</v>
      </c>
      <c r="Q1015" s="22" t="s">
        <v>15</v>
      </c>
      <c r="R1015" s="22" t="s">
        <v>16</v>
      </c>
      <c r="S1015" s="22" t="s">
        <v>17</v>
      </c>
      <c r="T1015" s="22" t="s">
        <v>18</v>
      </c>
      <c r="U1015" s="22" t="s">
        <v>19</v>
      </c>
      <c r="V1015" s="22" t="s">
        <v>20</v>
      </c>
    </row>
    <row r="1016" spans="3:22" ht="15.75" thickBot="1">
      <c r="C1016" s="23">
        <v>2</v>
      </c>
      <c r="D1016" s="72">
        <v>3</v>
      </c>
      <c r="E1016" s="72"/>
      <c r="F1016" s="23">
        <v>4</v>
      </c>
      <c r="G1016" s="23">
        <v>5</v>
      </c>
      <c r="H1016" s="23">
        <v>6</v>
      </c>
      <c r="I1016" s="23">
        <v>7</v>
      </c>
      <c r="J1016" s="23">
        <v>8</v>
      </c>
      <c r="K1016" s="23">
        <v>9</v>
      </c>
      <c r="L1016" s="23">
        <v>10</v>
      </c>
      <c r="M1016" s="23">
        <v>11</v>
      </c>
      <c r="N1016" s="23">
        <v>12</v>
      </c>
      <c r="O1016" s="23">
        <v>13</v>
      </c>
      <c r="P1016" s="23">
        <v>14</v>
      </c>
      <c r="Q1016" s="23">
        <v>15</v>
      </c>
      <c r="R1016" s="23">
        <v>16</v>
      </c>
      <c r="S1016" s="23">
        <v>17</v>
      </c>
      <c r="T1016" s="23">
        <v>18</v>
      </c>
      <c r="U1016" s="23">
        <v>19</v>
      </c>
      <c r="V1016" s="23">
        <v>20</v>
      </c>
    </row>
    <row r="1017" spans="3:22" ht="16.5" thickBot="1">
      <c r="C1017" s="73" t="s">
        <v>64</v>
      </c>
      <c r="D1017" s="67" t="s">
        <v>21</v>
      </c>
      <c r="E1017" s="67"/>
      <c r="F1017" s="60">
        <v>0</v>
      </c>
      <c r="G1017" s="24"/>
      <c r="H1017" s="23"/>
      <c r="I1017" s="23">
        <v>42</v>
      </c>
      <c r="J1017" s="23"/>
      <c r="K1017" s="24"/>
      <c r="L1017" s="23"/>
      <c r="M1017" s="23"/>
      <c r="N1017" s="23"/>
      <c r="O1017" s="23"/>
      <c r="P1017" s="23"/>
      <c r="Q1017" s="23"/>
      <c r="R1017" s="23"/>
      <c r="S1017" s="23"/>
      <c r="T1017" s="23"/>
      <c r="U1017" s="23"/>
      <c r="V1017" s="23"/>
    </row>
    <row r="1018" spans="3:22" ht="16.5" thickBot="1">
      <c r="C1018" s="73"/>
      <c r="D1018" s="72" t="s">
        <v>22</v>
      </c>
      <c r="E1018" s="72"/>
      <c r="F1018" s="60">
        <v>0</v>
      </c>
      <c r="G1018" s="24"/>
      <c r="H1018" s="23"/>
      <c r="I1018" s="23">
        <v>31</v>
      </c>
      <c r="J1018" s="23"/>
      <c r="K1018" s="29"/>
      <c r="L1018" s="23"/>
      <c r="M1018" s="23"/>
      <c r="N1018" s="23"/>
      <c r="O1018" s="23"/>
      <c r="P1018" s="23"/>
      <c r="Q1018" s="23"/>
      <c r="R1018" s="23"/>
      <c r="S1018" s="23"/>
      <c r="T1018" s="23"/>
      <c r="U1018" s="23"/>
      <c r="V1018" s="23"/>
    </row>
    <row r="1019" spans="3:22" ht="26.25" thickBot="1">
      <c r="C1019" s="73"/>
      <c r="D1019" s="25" t="s">
        <v>23</v>
      </c>
      <c r="E1019" s="25" t="s">
        <v>24</v>
      </c>
      <c r="F1019" s="26" t="str">
        <f>IF(F1017=0,"",F1018*100/F1017)</f>
        <v/>
      </c>
      <c r="G1019" s="26">
        <f t="shared" ref="G1019:V1019" si="122">IF(G1017=0,0,G1018*100/G1017)</f>
        <v>0</v>
      </c>
      <c r="H1019" s="26">
        <f t="shared" si="122"/>
        <v>0</v>
      </c>
      <c r="I1019" s="26">
        <f t="shared" si="122"/>
        <v>73.80952380952381</v>
      </c>
      <c r="J1019" s="26">
        <f t="shared" si="122"/>
        <v>0</v>
      </c>
      <c r="K1019" s="26">
        <f t="shared" si="122"/>
        <v>0</v>
      </c>
      <c r="L1019" s="26">
        <f t="shared" si="122"/>
        <v>0</v>
      </c>
      <c r="M1019" s="26">
        <f t="shared" si="122"/>
        <v>0</v>
      </c>
      <c r="N1019" s="26">
        <f t="shared" si="122"/>
        <v>0</v>
      </c>
      <c r="O1019" s="26">
        <f t="shared" si="122"/>
        <v>0</v>
      </c>
      <c r="P1019" s="26">
        <f t="shared" si="122"/>
        <v>0</v>
      </c>
      <c r="Q1019" s="26">
        <f t="shared" si="122"/>
        <v>0</v>
      </c>
      <c r="R1019" s="26">
        <f t="shared" si="122"/>
        <v>0</v>
      </c>
      <c r="S1019" s="26">
        <f t="shared" si="122"/>
        <v>0</v>
      </c>
      <c r="T1019" s="26">
        <f t="shared" si="122"/>
        <v>0</v>
      </c>
      <c r="U1019" s="26">
        <f t="shared" si="122"/>
        <v>0</v>
      </c>
      <c r="V1019" s="26">
        <f t="shared" si="122"/>
        <v>0</v>
      </c>
    </row>
    <row r="1020" spans="3:22" ht="16.5" thickBot="1">
      <c r="C1020" s="73"/>
      <c r="D1020" s="67" t="s">
        <v>25</v>
      </c>
      <c r="E1020" s="67"/>
      <c r="F1020" s="60">
        <v>0</v>
      </c>
      <c r="G1020" s="23"/>
      <c r="H1020" s="23"/>
      <c r="I1020" s="23">
        <v>0</v>
      </c>
      <c r="J1020" s="23"/>
      <c r="K1020" s="23"/>
      <c r="L1020" s="23"/>
      <c r="M1020" s="23"/>
      <c r="N1020" s="23"/>
      <c r="O1020" s="23"/>
      <c r="P1020" s="23"/>
      <c r="Q1020" s="23"/>
      <c r="R1020" s="23"/>
      <c r="S1020" s="23"/>
      <c r="T1020" s="23"/>
      <c r="U1020" s="23"/>
      <c r="V1020" s="23"/>
    </row>
    <row r="1021" spans="3:22" ht="16.5" thickBot="1">
      <c r="C1021" s="73"/>
      <c r="D1021" s="72" t="s">
        <v>22</v>
      </c>
      <c r="E1021" s="72"/>
      <c r="F1021" s="60">
        <v>0</v>
      </c>
      <c r="G1021" s="23"/>
      <c r="H1021" s="23"/>
      <c r="I1021" s="23">
        <v>0</v>
      </c>
      <c r="J1021" s="23"/>
      <c r="K1021" s="23"/>
      <c r="L1021" s="23"/>
      <c r="M1021" s="23"/>
      <c r="N1021" s="23"/>
      <c r="O1021" s="23"/>
      <c r="P1021" s="23"/>
      <c r="Q1021" s="23"/>
      <c r="R1021" s="23"/>
      <c r="S1021" s="23"/>
      <c r="T1021" s="23"/>
      <c r="U1021" s="23"/>
      <c r="V1021" s="23"/>
    </row>
    <row r="1022" spans="3:22" ht="26.25" thickBot="1">
      <c r="C1022" s="73"/>
      <c r="D1022" s="25" t="s">
        <v>23</v>
      </c>
      <c r="E1022" s="27" t="s">
        <v>24</v>
      </c>
      <c r="F1022" s="26" t="str">
        <f>IF(F1020=0,"",F1021*100/F1020)</f>
        <v/>
      </c>
      <c r="G1022" s="26">
        <f t="shared" ref="G1022:V1022" si="123">IF(G1020=0,0,G1021*100/G1020)</f>
        <v>0</v>
      </c>
      <c r="H1022" s="26">
        <f t="shared" si="123"/>
        <v>0</v>
      </c>
      <c r="I1022" s="26">
        <f t="shared" si="123"/>
        <v>0</v>
      </c>
      <c r="J1022" s="26">
        <f t="shared" si="123"/>
        <v>0</v>
      </c>
      <c r="K1022" s="26">
        <f t="shared" si="123"/>
        <v>0</v>
      </c>
      <c r="L1022" s="26">
        <f t="shared" si="123"/>
        <v>0</v>
      </c>
      <c r="M1022" s="26">
        <f t="shared" si="123"/>
        <v>0</v>
      </c>
      <c r="N1022" s="26">
        <f t="shared" si="123"/>
        <v>0</v>
      </c>
      <c r="O1022" s="26">
        <f t="shared" si="123"/>
        <v>0</v>
      </c>
      <c r="P1022" s="26">
        <f t="shared" si="123"/>
        <v>0</v>
      </c>
      <c r="Q1022" s="26">
        <f t="shared" si="123"/>
        <v>0</v>
      </c>
      <c r="R1022" s="26">
        <f t="shared" si="123"/>
        <v>0</v>
      </c>
      <c r="S1022" s="26">
        <f t="shared" si="123"/>
        <v>0</v>
      </c>
      <c r="T1022" s="26">
        <f t="shared" si="123"/>
        <v>0</v>
      </c>
      <c r="U1022" s="26">
        <f t="shared" si="123"/>
        <v>0</v>
      </c>
      <c r="V1022" s="26">
        <f t="shared" si="123"/>
        <v>0</v>
      </c>
    </row>
    <row r="1023" spans="3:22" ht="16.5" thickBot="1">
      <c r="C1023" s="73"/>
      <c r="D1023" s="67" t="s">
        <v>26</v>
      </c>
      <c r="E1023" s="67"/>
      <c r="F1023" s="60">
        <v>0</v>
      </c>
      <c r="G1023" s="23"/>
      <c r="H1023" s="23"/>
      <c r="I1023" s="23">
        <v>31</v>
      </c>
      <c r="J1023" s="23"/>
      <c r="K1023" s="23"/>
      <c r="L1023" s="23"/>
      <c r="M1023" s="23"/>
      <c r="N1023" s="23"/>
      <c r="O1023" s="23"/>
      <c r="P1023" s="23"/>
      <c r="Q1023" s="23"/>
      <c r="R1023" s="23"/>
      <c r="S1023" s="23"/>
      <c r="T1023" s="23"/>
      <c r="U1023" s="23"/>
      <c r="V1023" s="23"/>
    </row>
    <row r="1024" spans="3:22" ht="16.5" thickBot="1">
      <c r="C1024" s="73"/>
      <c r="D1024" s="72" t="s">
        <v>22</v>
      </c>
      <c r="E1024" s="72"/>
      <c r="F1024" s="60">
        <v>0</v>
      </c>
      <c r="G1024" s="23"/>
      <c r="H1024" s="23"/>
      <c r="I1024" s="23">
        <v>16</v>
      </c>
      <c r="J1024" s="23"/>
      <c r="K1024" s="23"/>
      <c r="L1024" s="23"/>
      <c r="M1024" s="23"/>
      <c r="N1024" s="23"/>
      <c r="O1024" s="23"/>
      <c r="P1024" s="23"/>
      <c r="Q1024" s="23"/>
      <c r="R1024" s="23"/>
      <c r="S1024" s="23"/>
      <c r="T1024" s="23"/>
      <c r="U1024" s="23"/>
      <c r="V1024" s="23"/>
    </row>
    <row r="1025" spans="3:22" ht="26.25" thickBot="1">
      <c r="C1025" s="73"/>
      <c r="D1025" s="25" t="s">
        <v>23</v>
      </c>
      <c r="E1025" s="27" t="s">
        <v>24</v>
      </c>
      <c r="F1025" s="26" t="str">
        <f>IF(F1023=0,"",F1024*100/F1023)</f>
        <v/>
      </c>
      <c r="G1025" s="26">
        <f t="shared" ref="G1025:V1025" si="124">IF(G1023=0,0,G1024*100/G1023)</f>
        <v>0</v>
      </c>
      <c r="H1025" s="26">
        <f t="shared" si="124"/>
        <v>0</v>
      </c>
      <c r="I1025" s="26">
        <f t="shared" si="124"/>
        <v>51.612903225806448</v>
      </c>
      <c r="J1025" s="26">
        <f t="shared" si="124"/>
        <v>0</v>
      </c>
      <c r="K1025" s="26">
        <f t="shared" si="124"/>
        <v>0</v>
      </c>
      <c r="L1025" s="26">
        <f t="shared" si="124"/>
        <v>0</v>
      </c>
      <c r="M1025" s="26">
        <f t="shared" si="124"/>
        <v>0</v>
      </c>
      <c r="N1025" s="26">
        <f t="shared" si="124"/>
        <v>0</v>
      </c>
      <c r="O1025" s="26">
        <f t="shared" si="124"/>
        <v>0</v>
      </c>
      <c r="P1025" s="26">
        <f t="shared" si="124"/>
        <v>0</v>
      </c>
      <c r="Q1025" s="26">
        <f t="shared" si="124"/>
        <v>0</v>
      </c>
      <c r="R1025" s="26">
        <f t="shared" si="124"/>
        <v>0</v>
      </c>
      <c r="S1025" s="26">
        <f t="shared" si="124"/>
        <v>0</v>
      </c>
      <c r="T1025" s="26">
        <f t="shared" si="124"/>
        <v>0</v>
      </c>
      <c r="U1025" s="26">
        <f t="shared" si="124"/>
        <v>0</v>
      </c>
      <c r="V1025" s="26">
        <f t="shared" si="124"/>
        <v>0</v>
      </c>
    </row>
    <row r="1026" spans="3:22" ht="16.5" thickBot="1">
      <c r="C1026" s="23"/>
      <c r="D1026" s="67"/>
      <c r="E1026" s="67"/>
      <c r="F1026" s="28"/>
      <c r="G1026" s="28"/>
      <c r="H1026" s="28"/>
      <c r="I1026" s="28">
        <f>IF(I1017="","",I1024/I1017*100)</f>
        <v>38.095238095238095</v>
      </c>
      <c r="J1026" s="28"/>
      <c r="K1026" s="28"/>
      <c r="L1026" s="28"/>
      <c r="M1026" s="28" t="str">
        <f t="shared" ref="M1026:V1026" si="125">IF(M1017="","",M1024/M1017*100)</f>
        <v/>
      </c>
      <c r="N1026" s="28" t="str">
        <f t="shared" si="125"/>
        <v/>
      </c>
      <c r="O1026" s="28" t="str">
        <f t="shared" si="125"/>
        <v/>
      </c>
      <c r="P1026" s="28" t="str">
        <f t="shared" si="125"/>
        <v/>
      </c>
      <c r="Q1026" s="28" t="str">
        <f t="shared" si="125"/>
        <v/>
      </c>
      <c r="R1026" s="28" t="str">
        <f t="shared" si="125"/>
        <v/>
      </c>
      <c r="S1026" s="28" t="str">
        <f t="shared" si="125"/>
        <v/>
      </c>
      <c r="T1026" s="28" t="str">
        <f t="shared" si="125"/>
        <v/>
      </c>
      <c r="U1026" s="28" t="str">
        <f t="shared" si="125"/>
        <v/>
      </c>
      <c r="V1026" s="28" t="str">
        <f t="shared" si="125"/>
        <v/>
      </c>
    </row>
    <row r="1027" spans="3:22">
      <c r="C1027" s="55"/>
      <c r="D1027" s="55"/>
      <c r="E1027" s="55"/>
      <c r="F1027" s="55"/>
      <c r="G1027" s="55"/>
      <c r="H1027" s="55"/>
      <c r="I1027" s="55"/>
      <c r="J1027" s="55"/>
      <c r="K1027" s="55"/>
      <c r="L1027" s="55"/>
      <c r="M1027" s="55"/>
      <c r="N1027" s="55"/>
      <c r="O1027" s="55"/>
      <c r="P1027" s="55"/>
      <c r="Q1027" s="55"/>
      <c r="R1027" s="55"/>
      <c r="S1027" s="55"/>
      <c r="T1027" s="55"/>
      <c r="U1027" s="55"/>
      <c r="V1027" s="55"/>
    </row>
    <row r="1028" spans="3:22">
      <c r="C1028" s="55"/>
      <c r="D1028" s="55"/>
      <c r="E1028" s="55"/>
      <c r="F1028" s="55"/>
      <c r="G1028" s="55"/>
      <c r="H1028" s="55"/>
      <c r="I1028" s="55"/>
      <c r="J1028" s="55"/>
      <c r="K1028" s="55"/>
      <c r="L1028" s="55"/>
      <c r="M1028" s="55"/>
      <c r="N1028" s="55"/>
      <c r="O1028" s="55"/>
      <c r="P1028" s="55"/>
      <c r="Q1028" s="55"/>
      <c r="R1028" s="55"/>
      <c r="S1028" s="55"/>
      <c r="T1028" s="55"/>
      <c r="U1028" s="55"/>
      <c r="V1028" s="55"/>
    </row>
    <row r="1029" spans="3:22">
      <c r="C1029" s="55"/>
      <c r="D1029" s="55"/>
      <c r="E1029" s="55"/>
      <c r="F1029" s="55"/>
      <c r="G1029" s="55"/>
      <c r="H1029" s="55"/>
      <c r="I1029" s="55"/>
      <c r="J1029" s="55"/>
      <c r="K1029" s="55"/>
      <c r="L1029" s="55"/>
      <c r="M1029" s="55"/>
      <c r="N1029" s="55"/>
      <c r="O1029" s="55"/>
      <c r="P1029" s="55"/>
      <c r="Q1029" s="55"/>
      <c r="R1029" s="55"/>
      <c r="S1029" s="55"/>
      <c r="T1029" s="55"/>
      <c r="U1029" s="55"/>
      <c r="V1029" s="55"/>
    </row>
    <row r="1030" spans="3:22">
      <c r="C1030" s="55"/>
      <c r="D1030" s="55"/>
      <c r="E1030" s="68" t="s">
        <v>65</v>
      </c>
      <c r="F1030" s="68"/>
      <c r="G1030" s="68"/>
      <c r="H1030" s="68"/>
      <c r="I1030" s="68"/>
      <c r="J1030" s="68"/>
      <c r="K1030" s="68"/>
      <c r="L1030" s="68"/>
      <c r="M1030" s="68"/>
      <c r="N1030" s="68"/>
      <c r="O1030" s="68"/>
      <c r="P1030" s="68"/>
      <c r="Q1030" s="68"/>
      <c r="R1030" s="68"/>
      <c r="S1030" s="55"/>
      <c r="T1030" s="55"/>
      <c r="U1030" s="55"/>
      <c r="V1030" s="55"/>
    </row>
    <row r="1031" spans="3:22">
      <c r="C1031" s="55"/>
      <c r="D1031" s="55"/>
      <c r="E1031" s="68"/>
      <c r="F1031" s="68"/>
      <c r="G1031" s="68"/>
      <c r="H1031" s="68"/>
      <c r="I1031" s="68"/>
      <c r="J1031" s="68"/>
      <c r="K1031" s="68"/>
      <c r="L1031" s="68"/>
      <c r="M1031" s="68"/>
      <c r="N1031" s="68"/>
      <c r="O1031" s="68"/>
      <c r="P1031" s="68"/>
      <c r="Q1031" s="68"/>
      <c r="R1031" s="68"/>
      <c r="S1031" s="55"/>
      <c r="T1031" s="55"/>
      <c r="U1031" s="55"/>
      <c r="V1031" s="55"/>
    </row>
    <row r="1032" spans="3:22">
      <c r="C1032" s="55"/>
      <c r="D1032" s="55"/>
      <c r="E1032" s="68"/>
      <c r="F1032" s="68"/>
      <c r="G1032" s="68"/>
      <c r="H1032" s="68"/>
      <c r="I1032" s="68"/>
      <c r="J1032" s="68"/>
      <c r="K1032" s="68"/>
      <c r="L1032" s="68"/>
      <c r="M1032" s="68"/>
      <c r="N1032" s="68"/>
      <c r="O1032" s="68"/>
      <c r="P1032" s="68"/>
      <c r="Q1032" s="68"/>
      <c r="R1032" s="68"/>
      <c r="S1032" s="55"/>
      <c r="T1032" s="55"/>
      <c r="U1032" s="55"/>
      <c r="V1032" s="55"/>
    </row>
    <row r="1033" spans="3:22" ht="15.75" thickBot="1">
      <c r="C1033" s="55"/>
      <c r="D1033" s="55"/>
      <c r="E1033" s="55"/>
      <c r="F1033" s="55"/>
      <c r="G1033" s="55"/>
      <c r="H1033" s="55"/>
      <c r="I1033" s="55"/>
      <c r="J1033" s="55"/>
      <c r="K1033" s="55"/>
      <c r="L1033" s="55"/>
      <c r="M1033" s="55"/>
      <c r="N1033" s="55"/>
      <c r="O1033" s="55"/>
      <c r="P1033" s="55"/>
      <c r="Q1033" s="55"/>
      <c r="R1033" s="55"/>
      <c r="S1033" s="55"/>
      <c r="T1033" s="55"/>
      <c r="U1033" s="55"/>
      <c r="V1033" s="55"/>
    </row>
    <row r="1034" spans="3:22" ht="21" thickBot="1">
      <c r="C1034" s="69" t="s">
        <v>1</v>
      </c>
      <c r="D1034" s="70" t="s">
        <v>2</v>
      </c>
      <c r="E1034" s="70"/>
      <c r="F1034" s="71" t="s">
        <v>3</v>
      </c>
      <c r="G1034" s="71"/>
      <c r="H1034" s="71"/>
      <c r="I1034" s="71"/>
      <c r="J1034" s="71"/>
      <c r="K1034" s="71"/>
      <c r="L1034" s="71"/>
      <c r="M1034" s="71"/>
      <c r="N1034" s="71"/>
      <c r="O1034" s="71"/>
      <c r="P1034" s="71"/>
      <c r="Q1034" s="71"/>
      <c r="R1034" s="71"/>
      <c r="S1034" s="71"/>
      <c r="T1034" s="71"/>
      <c r="U1034" s="71"/>
      <c r="V1034" s="71"/>
    </row>
    <row r="1035" spans="3:22" ht="15.75" thickBot="1">
      <c r="C1035" s="69"/>
      <c r="D1035" s="70"/>
      <c r="E1035" s="70"/>
      <c r="F1035" s="22" t="s">
        <v>4</v>
      </c>
      <c r="G1035" s="22" t="s">
        <v>5</v>
      </c>
      <c r="H1035" s="22" t="s">
        <v>6</v>
      </c>
      <c r="I1035" s="22" t="s">
        <v>7</v>
      </c>
      <c r="J1035" s="22" t="s">
        <v>8</v>
      </c>
      <c r="K1035" s="22" t="s">
        <v>9</v>
      </c>
      <c r="L1035" s="22" t="s">
        <v>10</v>
      </c>
      <c r="M1035" s="22" t="s">
        <v>11</v>
      </c>
      <c r="N1035" s="22" t="s">
        <v>12</v>
      </c>
      <c r="O1035" s="22" t="s">
        <v>13</v>
      </c>
      <c r="P1035" s="22" t="s">
        <v>14</v>
      </c>
      <c r="Q1035" s="22" t="s">
        <v>15</v>
      </c>
      <c r="R1035" s="22" t="s">
        <v>16</v>
      </c>
      <c r="S1035" s="22" t="s">
        <v>17</v>
      </c>
      <c r="T1035" s="22" t="s">
        <v>18</v>
      </c>
      <c r="U1035" s="22" t="s">
        <v>19</v>
      </c>
      <c r="V1035" s="22" t="s">
        <v>20</v>
      </c>
    </row>
    <row r="1036" spans="3:22" ht="15.75" thickBot="1">
      <c r="C1036" s="23">
        <v>2</v>
      </c>
      <c r="D1036" s="72">
        <v>3</v>
      </c>
      <c r="E1036" s="72"/>
      <c r="F1036" s="23">
        <v>4</v>
      </c>
      <c r="G1036" s="23">
        <v>5</v>
      </c>
      <c r="H1036" s="23">
        <v>6</v>
      </c>
      <c r="I1036" s="23">
        <v>7</v>
      </c>
      <c r="J1036" s="23">
        <v>8</v>
      </c>
      <c r="K1036" s="23">
        <v>9</v>
      </c>
      <c r="L1036" s="23">
        <v>10</v>
      </c>
      <c r="M1036" s="23">
        <v>11</v>
      </c>
      <c r="N1036" s="23">
        <v>12</v>
      </c>
      <c r="O1036" s="23">
        <v>13</v>
      </c>
      <c r="P1036" s="23">
        <v>14</v>
      </c>
      <c r="Q1036" s="23">
        <v>15</v>
      </c>
      <c r="R1036" s="23">
        <v>16</v>
      </c>
      <c r="S1036" s="23">
        <v>17</v>
      </c>
      <c r="T1036" s="23">
        <v>18</v>
      </c>
      <c r="U1036" s="23">
        <v>19</v>
      </c>
      <c r="V1036" s="23">
        <v>20</v>
      </c>
    </row>
    <row r="1037" spans="3:22" ht="16.5" thickBot="1">
      <c r="C1037" s="73" t="s">
        <v>66</v>
      </c>
      <c r="D1037" s="67" t="s">
        <v>21</v>
      </c>
      <c r="E1037" s="67"/>
      <c r="F1037" s="60">
        <v>0</v>
      </c>
      <c r="G1037" s="24"/>
      <c r="H1037" s="23"/>
      <c r="I1037" s="23">
        <v>53</v>
      </c>
      <c r="J1037" s="23"/>
      <c r="K1037" s="24"/>
      <c r="L1037" s="23"/>
      <c r="M1037" s="23"/>
      <c r="N1037" s="23"/>
      <c r="O1037" s="23"/>
      <c r="P1037" s="23"/>
      <c r="Q1037" s="23"/>
      <c r="R1037" s="23"/>
      <c r="S1037" s="23"/>
      <c r="T1037" s="23"/>
      <c r="U1037" s="23"/>
      <c r="V1037" s="23"/>
    </row>
    <row r="1038" spans="3:22" ht="16.5" thickBot="1">
      <c r="C1038" s="73"/>
      <c r="D1038" s="72" t="s">
        <v>22</v>
      </c>
      <c r="E1038" s="72"/>
      <c r="F1038" s="60">
        <v>0</v>
      </c>
      <c r="G1038" s="24"/>
      <c r="H1038" s="23"/>
      <c r="I1038" s="23">
        <v>45</v>
      </c>
      <c r="J1038" s="23"/>
      <c r="K1038" s="29"/>
      <c r="L1038" s="23"/>
      <c r="M1038" s="23"/>
      <c r="N1038" s="23"/>
      <c r="O1038" s="23"/>
      <c r="P1038" s="23"/>
      <c r="Q1038" s="23"/>
      <c r="R1038" s="23"/>
      <c r="S1038" s="23"/>
      <c r="T1038" s="23"/>
      <c r="U1038" s="23"/>
      <c r="V1038" s="23"/>
    </row>
    <row r="1039" spans="3:22" ht="26.25" thickBot="1">
      <c r="C1039" s="73"/>
      <c r="D1039" s="25" t="s">
        <v>23</v>
      </c>
      <c r="E1039" s="25" t="s">
        <v>24</v>
      </c>
      <c r="F1039" s="26" t="str">
        <f>IF(F1037=0,"",F1038*100/F1037)</f>
        <v/>
      </c>
      <c r="G1039" s="26">
        <f t="shared" ref="G1039:V1039" si="126">IF(G1037=0,0,G1038*100/G1037)</f>
        <v>0</v>
      </c>
      <c r="H1039" s="26">
        <f t="shared" si="126"/>
        <v>0</v>
      </c>
      <c r="I1039" s="26">
        <f t="shared" si="126"/>
        <v>84.905660377358487</v>
      </c>
      <c r="J1039" s="26">
        <f t="shared" si="126"/>
        <v>0</v>
      </c>
      <c r="K1039" s="26">
        <f t="shared" si="126"/>
        <v>0</v>
      </c>
      <c r="L1039" s="26">
        <f t="shared" si="126"/>
        <v>0</v>
      </c>
      <c r="M1039" s="26">
        <f t="shared" si="126"/>
        <v>0</v>
      </c>
      <c r="N1039" s="26">
        <f t="shared" si="126"/>
        <v>0</v>
      </c>
      <c r="O1039" s="26">
        <f t="shared" si="126"/>
        <v>0</v>
      </c>
      <c r="P1039" s="26">
        <f t="shared" si="126"/>
        <v>0</v>
      </c>
      <c r="Q1039" s="26">
        <f t="shared" si="126"/>
        <v>0</v>
      </c>
      <c r="R1039" s="26">
        <f t="shared" si="126"/>
        <v>0</v>
      </c>
      <c r="S1039" s="26">
        <f t="shared" si="126"/>
        <v>0</v>
      </c>
      <c r="T1039" s="26">
        <f t="shared" si="126"/>
        <v>0</v>
      </c>
      <c r="U1039" s="26">
        <f t="shared" si="126"/>
        <v>0</v>
      </c>
      <c r="V1039" s="26">
        <f t="shared" si="126"/>
        <v>0</v>
      </c>
    </row>
    <row r="1040" spans="3:22" ht="16.5" thickBot="1">
      <c r="C1040" s="73"/>
      <c r="D1040" s="67" t="s">
        <v>25</v>
      </c>
      <c r="E1040" s="67"/>
      <c r="F1040" s="60">
        <v>0</v>
      </c>
      <c r="G1040" s="23"/>
      <c r="H1040" s="23"/>
      <c r="I1040" s="23">
        <v>8</v>
      </c>
      <c r="J1040" s="23"/>
      <c r="K1040" s="23"/>
      <c r="L1040" s="23"/>
      <c r="M1040" s="23"/>
      <c r="N1040" s="23"/>
      <c r="O1040" s="23"/>
      <c r="P1040" s="23"/>
      <c r="Q1040" s="23"/>
      <c r="R1040" s="23"/>
      <c r="S1040" s="23"/>
      <c r="T1040" s="23"/>
      <c r="U1040" s="23"/>
      <c r="V1040" s="23"/>
    </row>
    <row r="1041" spans="3:22" ht="16.5" thickBot="1">
      <c r="C1041" s="73"/>
      <c r="D1041" s="72" t="s">
        <v>22</v>
      </c>
      <c r="E1041" s="72"/>
      <c r="F1041" s="60">
        <v>0</v>
      </c>
      <c r="G1041" s="23"/>
      <c r="H1041" s="23"/>
      <c r="I1041" s="23">
        <v>8</v>
      </c>
      <c r="J1041" s="23"/>
      <c r="K1041" s="23"/>
      <c r="L1041" s="23"/>
      <c r="M1041" s="23"/>
      <c r="N1041" s="23"/>
      <c r="O1041" s="23"/>
      <c r="P1041" s="23"/>
      <c r="Q1041" s="23"/>
      <c r="R1041" s="23"/>
      <c r="S1041" s="23"/>
      <c r="T1041" s="23"/>
      <c r="U1041" s="23"/>
      <c r="V1041" s="23"/>
    </row>
    <row r="1042" spans="3:22" ht="26.25" thickBot="1">
      <c r="C1042" s="73"/>
      <c r="D1042" s="25" t="s">
        <v>23</v>
      </c>
      <c r="E1042" s="27" t="s">
        <v>24</v>
      </c>
      <c r="F1042" s="26" t="str">
        <f>IF(F1040=0,"",F1041*100/F1040)</f>
        <v/>
      </c>
      <c r="G1042" s="26">
        <f t="shared" ref="G1042:V1042" si="127">IF(G1040=0,0,G1041*100/G1040)</f>
        <v>0</v>
      </c>
      <c r="H1042" s="26">
        <f t="shared" si="127"/>
        <v>0</v>
      </c>
      <c r="I1042" s="26">
        <f t="shared" si="127"/>
        <v>100</v>
      </c>
      <c r="J1042" s="26">
        <f t="shared" si="127"/>
        <v>0</v>
      </c>
      <c r="K1042" s="26">
        <f t="shared" si="127"/>
        <v>0</v>
      </c>
      <c r="L1042" s="26">
        <f t="shared" si="127"/>
        <v>0</v>
      </c>
      <c r="M1042" s="26">
        <f t="shared" si="127"/>
        <v>0</v>
      </c>
      <c r="N1042" s="26">
        <f t="shared" si="127"/>
        <v>0</v>
      </c>
      <c r="O1042" s="26">
        <f t="shared" si="127"/>
        <v>0</v>
      </c>
      <c r="P1042" s="26">
        <f t="shared" si="127"/>
        <v>0</v>
      </c>
      <c r="Q1042" s="26">
        <f t="shared" si="127"/>
        <v>0</v>
      </c>
      <c r="R1042" s="26">
        <f t="shared" si="127"/>
        <v>0</v>
      </c>
      <c r="S1042" s="26">
        <f t="shared" si="127"/>
        <v>0</v>
      </c>
      <c r="T1042" s="26">
        <f t="shared" si="127"/>
        <v>0</v>
      </c>
      <c r="U1042" s="26">
        <f t="shared" si="127"/>
        <v>0</v>
      </c>
      <c r="V1042" s="26">
        <f t="shared" si="127"/>
        <v>0</v>
      </c>
    </row>
    <row r="1043" spans="3:22" ht="16.5" thickBot="1">
      <c r="C1043" s="73"/>
      <c r="D1043" s="67" t="s">
        <v>26</v>
      </c>
      <c r="E1043" s="67"/>
      <c r="F1043" s="60">
        <v>0</v>
      </c>
      <c r="G1043" s="23"/>
      <c r="H1043" s="23"/>
      <c r="I1043" s="23">
        <v>45</v>
      </c>
      <c r="J1043" s="23"/>
      <c r="K1043" s="23"/>
      <c r="L1043" s="23"/>
      <c r="M1043" s="23"/>
      <c r="N1043" s="23"/>
      <c r="O1043" s="23"/>
      <c r="P1043" s="23"/>
      <c r="Q1043" s="23"/>
      <c r="R1043" s="23"/>
      <c r="S1043" s="23"/>
      <c r="T1043" s="23"/>
      <c r="U1043" s="23"/>
      <c r="V1043" s="23"/>
    </row>
    <row r="1044" spans="3:22" ht="16.5" thickBot="1">
      <c r="C1044" s="73"/>
      <c r="D1044" s="72" t="s">
        <v>22</v>
      </c>
      <c r="E1044" s="72"/>
      <c r="F1044" s="60">
        <v>0</v>
      </c>
      <c r="G1044" s="23"/>
      <c r="H1044" s="23"/>
      <c r="I1044" s="23">
        <v>20</v>
      </c>
      <c r="J1044" s="23"/>
      <c r="K1044" s="23"/>
      <c r="L1044" s="23"/>
      <c r="M1044" s="23"/>
      <c r="N1044" s="23"/>
      <c r="O1044" s="23"/>
      <c r="P1044" s="23"/>
      <c r="Q1044" s="23"/>
      <c r="R1044" s="23"/>
      <c r="S1044" s="23"/>
      <c r="T1044" s="23"/>
      <c r="U1044" s="23"/>
      <c r="V1044" s="23"/>
    </row>
    <row r="1045" spans="3:22" ht="26.25" thickBot="1">
      <c r="C1045" s="73"/>
      <c r="D1045" s="25" t="s">
        <v>23</v>
      </c>
      <c r="E1045" s="27" t="s">
        <v>24</v>
      </c>
      <c r="F1045" s="26" t="str">
        <f>IF(F1043=0,"",F1044*100/F1043)</f>
        <v/>
      </c>
      <c r="G1045" s="26">
        <f t="shared" ref="G1045:V1045" si="128">IF(G1043=0,0,G1044*100/G1043)</f>
        <v>0</v>
      </c>
      <c r="H1045" s="26">
        <f t="shared" si="128"/>
        <v>0</v>
      </c>
      <c r="I1045" s="26">
        <f t="shared" si="128"/>
        <v>44.444444444444443</v>
      </c>
      <c r="J1045" s="26">
        <f t="shared" si="128"/>
        <v>0</v>
      </c>
      <c r="K1045" s="26">
        <f t="shared" si="128"/>
        <v>0</v>
      </c>
      <c r="L1045" s="26">
        <f t="shared" si="128"/>
        <v>0</v>
      </c>
      <c r="M1045" s="26">
        <f t="shared" si="128"/>
        <v>0</v>
      </c>
      <c r="N1045" s="26">
        <f t="shared" si="128"/>
        <v>0</v>
      </c>
      <c r="O1045" s="26">
        <f t="shared" si="128"/>
        <v>0</v>
      </c>
      <c r="P1045" s="26">
        <f t="shared" si="128"/>
        <v>0</v>
      </c>
      <c r="Q1045" s="26">
        <f t="shared" si="128"/>
        <v>0</v>
      </c>
      <c r="R1045" s="26">
        <f t="shared" si="128"/>
        <v>0</v>
      </c>
      <c r="S1045" s="26">
        <f t="shared" si="128"/>
        <v>0</v>
      </c>
      <c r="T1045" s="26">
        <f t="shared" si="128"/>
        <v>0</v>
      </c>
      <c r="U1045" s="26">
        <f t="shared" si="128"/>
        <v>0</v>
      </c>
      <c r="V1045" s="26">
        <f t="shared" si="128"/>
        <v>0</v>
      </c>
    </row>
    <row r="1046" spans="3:22" ht="16.5" thickBot="1">
      <c r="C1046" s="23"/>
      <c r="D1046" s="67"/>
      <c r="E1046" s="67"/>
      <c r="F1046" s="28"/>
      <c r="G1046" s="28"/>
      <c r="H1046" s="28"/>
      <c r="I1046" s="28">
        <f>IF(I1037="","",I1044/I1037*100)</f>
        <v>37.735849056603776</v>
      </c>
      <c r="J1046" s="28"/>
      <c r="K1046" s="28"/>
      <c r="L1046" s="28"/>
      <c r="M1046" s="28" t="str">
        <f t="shared" ref="M1046:V1046" si="129">IF(M1037="","",M1044/M1037*100)</f>
        <v/>
      </c>
      <c r="N1046" s="28" t="str">
        <f t="shared" si="129"/>
        <v/>
      </c>
      <c r="O1046" s="28" t="str">
        <f t="shared" si="129"/>
        <v/>
      </c>
      <c r="P1046" s="28" t="str">
        <f t="shared" si="129"/>
        <v/>
      </c>
      <c r="Q1046" s="28" t="str">
        <f t="shared" si="129"/>
        <v/>
      </c>
      <c r="R1046" s="28" t="str">
        <f t="shared" si="129"/>
        <v/>
      </c>
      <c r="S1046" s="28" t="str">
        <f t="shared" si="129"/>
        <v/>
      </c>
      <c r="T1046" s="28" t="str">
        <f t="shared" si="129"/>
        <v/>
      </c>
      <c r="U1046" s="28" t="str">
        <f t="shared" si="129"/>
        <v/>
      </c>
      <c r="V1046" s="28" t="str">
        <f t="shared" si="129"/>
        <v/>
      </c>
    </row>
    <row r="1047" spans="3:22">
      <c r="C1047" s="55"/>
      <c r="D1047" s="55"/>
      <c r="E1047" s="55"/>
      <c r="F1047" s="55"/>
      <c r="G1047" s="55"/>
      <c r="H1047" s="55"/>
      <c r="I1047" s="55"/>
      <c r="J1047" s="55"/>
      <c r="K1047" s="55"/>
      <c r="L1047" s="55"/>
      <c r="M1047" s="55"/>
      <c r="N1047" s="55"/>
      <c r="O1047" s="55"/>
      <c r="P1047" s="55"/>
      <c r="Q1047" s="55"/>
      <c r="R1047" s="55"/>
      <c r="S1047" s="55"/>
      <c r="T1047" s="55"/>
      <c r="U1047" s="55"/>
      <c r="V1047" s="55"/>
    </row>
    <row r="1048" spans="3:22">
      <c r="C1048" s="55"/>
      <c r="D1048" s="55"/>
      <c r="E1048" s="68" t="s">
        <v>67</v>
      </c>
      <c r="F1048" s="68"/>
      <c r="G1048" s="68"/>
      <c r="H1048" s="68"/>
      <c r="I1048" s="68"/>
      <c r="J1048" s="68"/>
      <c r="K1048" s="68"/>
      <c r="L1048" s="68"/>
      <c r="M1048" s="68"/>
      <c r="N1048" s="68"/>
      <c r="O1048" s="68"/>
      <c r="P1048" s="68"/>
      <c r="Q1048" s="68"/>
      <c r="R1048" s="68"/>
      <c r="S1048" s="55"/>
      <c r="T1048" s="55"/>
      <c r="U1048" s="55"/>
      <c r="V1048" s="55"/>
    </row>
    <row r="1049" spans="3:22">
      <c r="C1049" s="55"/>
      <c r="D1049" s="55"/>
      <c r="E1049" s="68"/>
      <c r="F1049" s="68"/>
      <c r="G1049" s="68"/>
      <c r="H1049" s="68"/>
      <c r="I1049" s="68"/>
      <c r="J1049" s="68"/>
      <c r="K1049" s="68"/>
      <c r="L1049" s="68"/>
      <c r="M1049" s="68"/>
      <c r="N1049" s="68"/>
      <c r="O1049" s="68"/>
      <c r="P1049" s="68"/>
      <c r="Q1049" s="68"/>
      <c r="R1049" s="68"/>
      <c r="S1049" s="55"/>
      <c r="T1049" s="55"/>
      <c r="U1049" s="55"/>
      <c r="V1049" s="55"/>
    </row>
    <row r="1050" spans="3:22">
      <c r="C1050" s="55"/>
      <c r="D1050" s="55"/>
      <c r="E1050" s="68"/>
      <c r="F1050" s="68"/>
      <c r="G1050" s="68"/>
      <c r="H1050" s="68"/>
      <c r="I1050" s="68"/>
      <c r="J1050" s="68"/>
      <c r="K1050" s="68"/>
      <c r="L1050" s="68"/>
      <c r="M1050" s="68"/>
      <c r="N1050" s="68"/>
      <c r="O1050" s="68"/>
      <c r="P1050" s="68"/>
      <c r="Q1050" s="68"/>
      <c r="R1050" s="68"/>
      <c r="S1050" s="55"/>
      <c r="T1050" s="55"/>
      <c r="U1050" s="55"/>
      <c r="V1050" s="55"/>
    </row>
    <row r="1051" spans="3:22" ht="15.75" thickBot="1">
      <c r="C1051" s="55"/>
      <c r="D1051" s="55"/>
      <c r="E1051" s="55"/>
      <c r="F1051" s="55"/>
      <c r="G1051" s="55"/>
      <c r="H1051" s="55"/>
      <c r="I1051" s="55"/>
      <c r="J1051" s="55"/>
      <c r="K1051" s="55"/>
      <c r="L1051" s="55"/>
      <c r="M1051" s="55"/>
      <c r="N1051" s="55"/>
      <c r="O1051" s="55"/>
      <c r="P1051" s="55"/>
      <c r="Q1051" s="55"/>
      <c r="R1051" s="55"/>
      <c r="S1051" s="55"/>
      <c r="T1051" s="55"/>
      <c r="U1051" s="55"/>
      <c r="V1051" s="55"/>
    </row>
    <row r="1052" spans="3:22" ht="21" thickBot="1">
      <c r="C1052" s="69" t="s">
        <v>1</v>
      </c>
      <c r="D1052" s="70" t="s">
        <v>2</v>
      </c>
      <c r="E1052" s="70"/>
      <c r="F1052" s="71" t="s">
        <v>3</v>
      </c>
      <c r="G1052" s="71"/>
      <c r="H1052" s="71"/>
      <c r="I1052" s="71"/>
      <c r="J1052" s="71"/>
      <c r="K1052" s="71"/>
      <c r="L1052" s="71"/>
      <c r="M1052" s="71"/>
      <c r="N1052" s="71"/>
      <c r="O1052" s="71"/>
      <c r="P1052" s="71"/>
      <c r="Q1052" s="71"/>
      <c r="R1052" s="71"/>
      <c r="S1052" s="71"/>
      <c r="T1052" s="71"/>
      <c r="U1052" s="71"/>
      <c r="V1052" s="71"/>
    </row>
    <row r="1053" spans="3:22" ht="15.75" thickBot="1">
      <c r="C1053" s="69"/>
      <c r="D1053" s="70"/>
      <c r="E1053" s="70"/>
      <c r="F1053" s="22" t="s">
        <v>4</v>
      </c>
      <c r="G1053" s="22" t="s">
        <v>5</v>
      </c>
      <c r="H1053" s="22" t="s">
        <v>6</v>
      </c>
      <c r="I1053" s="22" t="s">
        <v>7</v>
      </c>
      <c r="J1053" s="22" t="s">
        <v>8</v>
      </c>
      <c r="K1053" s="22" t="s">
        <v>9</v>
      </c>
      <c r="L1053" s="22" t="s">
        <v>10</v>
      </c>
      <c r="M1053" s="22" t="s">
        <v>11</v>
      </c>
      <c r="N1053" s="22" t="s">
        <v>12</v>
      </c>
      <c r="O1053" s="22" t="s">
        <v>13</v>
      </c>
      <c r="P1053" s="22" t="s">
        <v>14</v>
      </c>
      <c r="Q1053" s="22" t="s">
        <v>15</v>
      </c>
      <c r="R1053" s="22" t="s">
        <v>16</v>
      </c>
      <c r="S1053" s="22" t="s">
        <v>17</v>
      </c>
      <c r="T1053" s="22" t="s">
        <v>18</v>
      </c>
      <c r="U1053" s="22" t="s">
        <v>19</v>
      </c>
      <c r="V1053" s="22" t="s">
        <v>20</v>
      </c>
    </row>
    <row r="1054" spans="3:22" ht="15.75" thickBot="1">
      <c r="C1054" s="23">
        <v>2</v>
      </c>
      <c r="D1054" s="72">
        <v>3</v>
      </c>
      <c r="E1054" s="72"/>
      <c r="F1054" s="23">
        <v>4</v>
      </c>
      <c r="G1054" s="23">
        <v>5</v>
      </c>
      <c r="H1054" s="23">
        <v>6</v>
      </c>
      <c r="I1054" s="23">
        <v>7</v>
      </c>
      <c r="J1054" s="23">
        <v>8</v>
      </c>
      <c r="K1054" s="23">
        <v>9</v>
      </c>
      <c r="L1054" s="23">
        <v>10</v>
      </c>
      <c r="M1054" s="23">
        <v>11</v>
      </c>
      <c r="N1054" s="23">
        <v>12</v>
      </c>
      <c r="O1054" s="23">
        <v>13</v>
      </c>
      <c r="P1054" s="23">
        <v>14</v>
      </c>
      <c r="Q1054" s="23">
        <v>15</v>
      </c>
      <c r="R1054" s="23">
        <v>16</v>
      </c>
      <c r="S1054" s="23">
        <v>17</v>
      </c>
      <c r="T1054" s="23">
        <v>18</v>
      </c>
      <c r="U1054" s="23">
        <v>19</v>
      </c>
      <c r="V1054" s="23">
        <v>20</v>
      </c>
    </row>
    <row r="1055" spans="3:22" ht="16.5" thickBot="1">
      <c r="C1055" s="73" t="s">
        <v>66</v>
      </c>
      <c r="D1055" s="67" t="s">
        <v>21</v>
      </c>
      <c r="E1055" s="67"/>
      <c r="F1055" s="60">
        <v>0</v>
      </c>
      <c r="G1055" s="24"/>
      <c r="H1055" s="23"/>
      <c r="I1055" s="23">
        <v>103</v>
      </c>
      <c r="J1055" s="23"/>
      <c r="K1055" s="24"/>
      <c r="L1055" s="23"/>
      <c r="M1055" s="23"/>
      <c r="N1055" s="23"/>
      <c r="O1055" s="23"/>
      <c r="P1055" s="23"/>
      <c r="Q1055" s="23"/>
      <c r="R1055" s="23"/>
      <c r="S1055" s="23"/>
      <c r="T1055" s="23"/>
      <c r="U1055" s="23"/>
      <c r="V1055" s="23"/>
    </row>
    <row r="1056" spans="3:22" ht="16.5" thickBot="1">
      <c r="C1056" s="73"/>
      <c r="D1056" s="72" t="s">
        <v>22</v>
      </c>
      <c r="E1056" s="72"/>
      <c r="F1056" s="60">
        <v>0</v>
      </c>
      <c r="G1056" s="24"/>
      <c r="H1056" s="23"/>
      <c r="I1056" s="23">
        <v>96</v>
      </c>
      <c r="J1056" s="23"/>
      <c r="K1056" s="29"/>
      <c r="L1056" s="23"/>
      <c r="M1056" s="23"/>
      <c r="N1056" s="23"/>
      <c r="O1056" s="23"/>
      <c r="P1056" s="23"/>
      <c r="Q1056" s="23"/>
      <c r="R1056" s="23"/>
      <c r="S1056" s="23"/>
      <c r="T1056" s="23"/>
      <c r="U1056" s="23"/>
      <c r="V1056" s="23"/>
    </row>
    <row r="1057" spans="3:22" ht="26.25" thickBot="1">
      <c r="C1057" s="73"/>
      <c r="D1057" s="25" t="s">
        <v>23</v>
      </c>
      <c r="E1057" s="25" t="s">
        <v>24</v>
      </c>
      <c r="F1057" s="26" t="str">
        <f>IF(F1055=0,"",F1056*100/F1055)</f>
        <v/>
      </c>
      <c r="G1057" s="26">
        <f t="shared" ref="G1057:V1057" si="130">IF(G1055=0,0,G1056*100/G1055)</f>
        <v>0</v>
      </c>
      <c r="H1057" s="26">
        <f t="shared" si="130"/>
        <v>0</v>
      </c>
      <c r="I1057" s="26">
        <f t="shared" si="130"/>
        <v>93.203883495145632</v>
      </c>
      <c r="J1057" s="26">
        <f t="shared" si="130"/>
        <v>0</v>
      </c>
      <c r="K1057" s="26">
        <f t="shared" si="130"/>
        <v>0</v>
      </c>
      <c r="L1057" s="26">
        <f t="shared" si="130"/>
        <v>0</v>
      </c>
      <c r="M1057" s="26">
        <f t="shared" si="130"/>
        <v>0</v>
      </c>
      <c r="N1057" s="26">
        <f t="shared" si="130"/>
        <v>0</v>
      </c>
      <c r="O1057" s="26">
        <f t="shared" si="130"/>
        <v>0</v>
      </c>
      <c r="P1057" s="26">
        <f t="shared" si="130"/>
        <v>0</v>
      </c>
      <c r="Q1057" s="26">
        <f t="shared" si="130"/>
        <v>0</v>
      </c>
      <c r="R1057" s="26">
        <f t="shared" si="130"/>
        <v>0</v>
      </c>
      <c r="S1057" s="26">
        <f t="shared" si="130"/>
        <v>0</v>
      </c>
      <c r="T1057" s="26">
        <f t="shared" si="130"/>
        <v>0</v>
      </c>
      <c r="U1057" s="26">
        <f t="shared" si="130"/>
        <v>0</v>
      </c>
      <c r="V1057" s="26">
        <f t="shared" si="130"/>
        <v>0</v>
      </c>
    </row>
    <row r="1058" spans="3:22" ht="16.5" thickBot="1">
      <c r="C1058" s="73"/>
      <c r="D1058" s="67" t="s">
        <v>25</v>
      </c>
      <c r="E1058" s="67"/>
      <c r="F1058" s="60">
        <v>0</v>
      </c>
      <c r="G1058" s="23">
        <f>G1056</f>
        <v>0</v>
      </c>
      <c r="H1058" s="23">
        <f>H1056</f>
        <v>0</v>
      </c>
      <c r="I1058" s="23">
        <v>42</v>
      </c>
      <c r="J1058" s="23">
        <f t="shared" ref="J1058:V1058" si="131">J1056</f>
        <v>0</v>
      </c>
      <c r="K1058" s="23">
        <f t="shared" si="131"/>
        <v>0</v>
      </c>
      <c r="L1058" s="23">
        <f t="shared" si="131"/>
        <v>0</v>
      </c>
      <c r="M1058" s="23">
        <f t="shared" si="131"/>
        <v>0</v>
      </c>
      <c r="N1058" s="23">
        <f t="shared" si="131"/>
        <v>0</v>
      </c>
      <c r="O1058" s="23">
        <f t="shared" si="131"/>
        <v>0</v>
      </c>
      <c r="P1058" s="23">
        <f t="shared" si="131"/>
        <v>0</v>
      </c>
      <c r="Q1058" s="23">
        <f t="shared" si="131"/>
        <v>0</v>
      </c>
      <c r="R1058" s="23">
        <f t="shared" si="131"/>
        <v>0</v>
      </c>
      <c r="S1058" s="23">
        <f t="shared" si="131"/>
        <v>0</v>
      </c>
      <c r="T1058" s="23">
        <f t="shared" si="131"/>
        <v>0</v>
      </c>
      <c r="U1058" s="23">
        <f t="shared" si="131"/>
        <v>0</v>
      </c>
      <c r="V1058" s="23">
        <f t="shared" si="131"/>
        <v>0</v>
      </c>
    </row>
    <row r="1059" spans="3:22" ht="16.5" thickBot="1">
      <c r="C1059" s="73"/>
      <c r="D1059" s="72" t="s">
        <v>22</v>
      </c>
      <c r="E1059" s="72"/>
      <c r="F1059" s="60">
        <v>0</v>
      </c>
      <c r="G1059" s="23"/>
      <c r="H1059" s="23"/>
      <c r="I1059" s="23">
        <v>35</v>
      </c>
      <c r="J1059" s="23"/>
      <c r="K1059" s="23"/>
      <c r="L1059" s="23"/>
      <c r="M1059" s="23"/>
      <c r="N1059" s="23"/>
      <c r="O1059" s="23"/>
      <c r="P1059" s="23"/>
      <c r="Q1059" s="23"/>
      <c r="R1059" s="23"/>
      <c r="S1059" s="23"/>
      <c r="T1059" s="23"/>
      <c r="U1059" s="23"/>
      <c r="V1059" s="23"/>
    </row>
    <row r="1060" spans="3:22" ht="26.25" thickBot="1">
      <c r="C1060" s="73"/>
      <c r="D1060" s="25" t="s">
        <v>23</v>
      </c>
      <c r="E1060" s="27" t="s">
        <v>24</v>
      </c>
      <c r="F1060" s="26" t="str">
        <f>IF(F1058=0,"",F1059*100/F1058)</f>
        <v/>
      </c>
      <c r="G1060" s="26">
        <f t="shared" ref="G1060:V1060" si="132">IF(G1058=0,0,G1059*100/G1058)</f>
        <v>0</v>
      </c>
      <c r="H1060" s="26">
        <f t="shared" si="132"/>
        <v>0</v>
      </c>
      <c r="I1060" s="26">
        <f t="shared" si="132"/>
        <v>83.333333333333329</v>
      </c>
      <c r="J1060" s="26">
        <f t="shared" si="132"/>
        <v>0</v>
      </c>
      <c r="K1060" s="26">
        <f t="shared" si="132"/>
        <v>0</v>
      </c>
      <c r="L1060" s="26">
        <f t="shared" si="132"/>
        <v>0</v>
      </c>
      <c r="M1060" s="26">
        <f t="shared" si="132"/>
        <v>0</v>
      </c>
      <c r="N1060" s="26">
        <f t="shared" si="132"/>
        <v>0</v>
      </c>
      <c r="O1060" s="26">
        <f t="shared" si="132"/>
        <v>0</v>
      </c>
      <c r="P1060" s="26">
        <f t="shared" si="132"/>
        <v>0</v>
      </c>
      <c r="Q1060" s="26">
        <f t="shared" si="132"/>
        <v>0</v>
      </c>
      <c r="R1060" s="26">
        <f t="shared" si="132"/>
        <v>0</v>
      </c>
      <c r="S1060" s="26">
        <f t="shared" si="132"/>
        <v>0</v>
      </c>
      <c r="T1060" s="26">
        <f t="shared" si="132"/>
        <v>0</v>
      </c>
      <c r="U1060" s="26">
        <f t="shared" si="132"/>
        <v>0</v>
      </c>
      <c r="V1060" s="26">
        <f t="shared" si="132"/>
        <v>0</v>
      </c>
    </row>
    <row r="1061" spans="3:22" ht="16.5" thickBot="1">
      <c r="C1061" s="73"/>
      <c r="D1061" s="67" t="s">
        <v>26</v>
      </c>
      <c r="E1061" s="67"/>
      <c r="F1061" s="60">
        <v>0</v>
      </c>
      <c r="G1061" s="23"/>
      <c r="H1061" s="23"/>
      <c r="I1061" s="23">
        <v>88</v>
      </c>
      <c r="J1061" s="23"/>
      <c r="K1061" s="23"/>
      <c r="L1061" s="23"/>
      <c r="M1061" s="23"/>
      <c r="N1061" s="23"/>
      <c r="O1061" s="23"/>
      <c r="P1061" s="23"/>
      <c r="Q1061" s="23"/>
      <c r="R1061" s="23"/>
      <c r="S1061" s="23"/>
      <c r="T1061" s="23"/>
      <c r="U1061" s="23"/>
      <c r="V1061" s="23"/>
    </row>
    <row r="1062" spans="3:22" ht="16.5" thickBot="1">
      <c r="C1062" s="73"/>
      <c r="D1062" s="72" t="s">
        <v>22</v>
      </c>
      <c r="E1062" s="72"/>
      <c r="F1062" s="60">
        <v>0</v>
      </c>
      <c r="G1062" s="23"/>
      <c r="H1062" s="23"/>
      <c r="I1062" s="23">
        <v>48</v>
      </c>
      <c r="J1062" s="23"/>
      <c r="K1062" s="23"/>
      <c r="L1062" s="23"/>
      <c r="M1062" s="23"/>
      <c r="N1062" s="23"/>
      <c r="O1062" s="23"/>
      <c r="P1062" s="23"/>
      <c r="Q1062" s="23"/>
      <c r="R1062" s="23"/>
      <c r="S1062" s="23"/>
      <c r="T1062" s="23"/>
      <c r="U1062" s="23"/>
      <c r="V1062" s="23"/>
    </row>
    <row r="1063" spans="3:22" ht="26.25" thickBot="1">
      <c r="C1063" s="73"/>
      <c r="D1063" s="25" t="s">
        <v>23</v>
      </c>
      <c r="E1063" s="27" t="s">
        <v>24</v>
      </c>
      <c r="F1063" s="26" t="str">
        <f>IF(F1061=0,"",F1062*100/F1061)</f>
        <v/>
      </c>
      <c r="G1063" s="26">
        <f t="shared" ref="G1063:V1063" si="133">IF(G1061=0,0,G1062*100/G1061)</f>
        <v>0</v>
      </c>
      <c r="H1063" s="26">
        <f t="shared" si="133"/>
        <v>0</v>
      </c>
      <c r="I1063" s="26">
        <f t="shared" si="133"/>
        <v>54.545454545454547</v>
      </c>
      <c r="J1063" s="26">
        <f t="shared" si="133"/>
        <v>0</v>
      </c>
      <c r="K1063" s="26">
        <f t="shared" si="133"/>
        <v>0</v>
      </c>
      <c r="L1063" s="26">
        <f t="shared" si="133"/>
        <v>0</v>
      </c>
      <c r="M1063" s="26">
        <f t="shared" si="133"/>
        <v>0</v>
      </c>
      <c r="N1063" s="26">
        <f t="shared" si="133"/>
        <v>0</v>
      </c>
      <c r="O1063" s="26">
        <f t="shared" si="133"/>
        <v>0</v>
      </c>
      <c r="P1063" s="26">
        <f t="shared" si="133"/>
        <v>0</v>
      </c>
      <c r="Q1063" s="26">
        <f t="shared" si="133"/>
        <v>0</v>
      </c>
      <c r="R1063" s="26">
        <f t="shared" si="133"/>
        <v>0</v>
      </c>
      <c r="S1063" s="26">
        <f t="shared" si="133"/>
        <v>0</v>
      </c>
      <c r="T1063" s="26">
        <f t="shared" si="133"/>
        <v>0</v>
      </c>
      <c r="U1063" s="26">
        <f t="shared" si="133"/>
        <v>0</v>
      </c>
      <c r="V1063" s="26">
        <f t="shared" si="133"/>
        <v>0</v>
      </c>
    </row>
    <row r="1064" spans="3:22" ht="16.5" thickBot="1">
      <c r="C1064" s="23"/>
      <c r="D1064" s="67"/>
      <c r="E1064" s="67"/>
      <c r="F1064" s="28"/>
      <c r="G1064" s="28"/>
      <c r="H1064" s="28"/>
      <c r="I1064" s="28">
        <f>IF(I1055="","",I1062/I1055*100)</f>
        <v>46.601941747572816</v>
      </c>
      <c r="J1064" s="28"/>
      <c r="K1064" s="28"/>
      <c r="L1064" s="28"/>
      <c r="M1064" s="28" t="str">
        <f t="shared" ref="M1064:V1064" si="134">IF(M1055="","",M1062/M1055*100)</f>
        <v/>
      </c>
      <c r="N1064" s="28" t="str">
        <f t="shared" si="134"/>
        <v/>
      </c>
      <c r="O1064" s="28" t="str">
        <f t="shared" si="134"/>
        <v/>
      </c>
      <c r="P1064" s="28" t="str">
        <f t="shared" si="134"/>
        <v/>
      </c>
      <c r="Q1064" s="28" t="str">
        <f t="shared" si="134"/>
        <v/>
      </c>
      <c r="R1064" s="28" t="str">
        <f t="shared" si="134"/>
        <v/>
      </c>
      <c r="S1064" s="28" t="str">
        <f t="shared" si="134"/>
        <v/>
      </c>
      <c r="T1064" s="28" t="str">
        <f t="shared" si="134"/>
        <v/>
      </c>
      <c r="U1064" s="28" t="str">
        <f t="shared" si="134"/>
        <v/>
      </c>
      <c r="V1064" s="28" t="str">
        <f t="shared" si="134"/>
        <v/>
      </c>
    </row>
    <row r="1065" spans="3:22">
      <c r="C1065" s="55"/>
      <c r="D1065" s="55"/>
      <c r="E1065" s="55"/>
      <c r="F1065" s="55"/>
      <c r="G1065" s="55"/>
      <c r="H1065" s="55"/>
      <c r="I1065" s="55"/>
      <c r="J1065" s="55"/>
      <c r="K1065" s="55"/>
      <c r="L1065" s="55"/>
      <c r="M1065" s="55"/>
      <c r="N1065" s="55"/>
      <c r="O1065" s="55"/>
      <c r="P1065" s="55"/>
      <c r="Q1065" s="55"/>
      <c r="R1065" s="55"/>
      <c r="S1065" s="55"/>
      <c r="T1065" s="55"/>
      <c r="U1065" s="55"/>
      <c r="V1065" s="55"/>
    </row>
    <row r="1066" spans="3:22">
      <c r="C1066" s="55"/>
      <c r="D1066" s="55"/>
      <c r="E1066" s="55"/>
      <c r="F1066" s="55"/>
      <c r="G1066" s="55"/>
      <c r="H1066" s="55"/>
      <c r="I1066" s="55"/>
      <c r="J1066" s="55"/>
      <c r="K1066" s="55"/>
      <c r="L1066" s="55"/>
      <c r="M1066" s="55"/>
      <c r="N1066" s="55"/>
      <c r="O1066" s="55"/>
      <c r="P1066" s="55"/>
      <c r="Q1066" s="55"/>
      <c r="R1066" s="55"/>
      <c r="S1066" s="55"/>
      <c r="T1066" s="55"/>
      <c r="U1066" s="55"/>
      <c r="V1066" s="55"/>
    </row>
    <row r="1067" spans="3:22">
      <c r="C1067" s="55"/>
      <c r="D1067" s="55"/>
      <c r="E1067" s="55"/>
      <c r="F1067" s="55"/>
      <c r="G1067" s="55"/>
      <c r="H1067" s="55"/>
      <c r="I1067" s="55"/>
      <c r="J1067" s="55"/>
      <c r="K1067" s="55"/>
      <c r="L1067" s="55"/>
      <c r="M1067" s="55"/>
      <c r="N1067" s="55"/>
      <c r="O1067" s="55"/>
      <c r="P1067" s="55"/>
      <c r="Q1067" s="55"/>
      <c r="R1067" s="55"/>
      <c r="S1067" s="55"/>
      <c r="T1067" s="55"/>
      <c r="U1067" s="55"/>
      <c r="V1067" s="55"/>
    </row>
    <row r="1068" spans="3:22">
      <c r="C1068" s="55"/>
      <c r="D1068" s="55"/>
      <c r="E1068" s="55"/>
      <c r="F1068" s="55"/>
      <c r="G1068" s="55"/>
      <c r="H1068" s="55"/>
      <c r="I1068" s="55"/>
      <c r="J1068" s="55"/>
      <c r="K1068" s="55"/>
      <c r="L1068" s="55"/>
      <c r="M1068" s="55"/>
      <c r="N1068" s="55"/>
      <c r="O1068" s="55"/>
      <c r="P1068" s="55"/>
      <c r="Q1068" s="55"/>
      <c r="R1068" s="55"/>
      <c r="S1068" s="55"/>
      <c r="T1068" s="55"/>
      <c r="U1068" s="55"/>
      <c r="V1068" s="55"/>
    </row>
    <row r="1069" spans="3:22">
      <c r="C1069" s="55"/>
      <c r="D1069" s="55"/>
      <c r="E1069" s="55"/>
      <c r="F1069" s="55"/>
      <c r="G1069" s="55"/>
      <c r="H1069" s="55"/>
      <c r="I1069" s="55"/>
      <c r="J1069" s="55"/>
      <c r="K1069" s="55"/>
      <c r="L1069" s="55"/>
      <c r="M1069" s="55"/>
      <c r="N1069" s="55"/>
      <c r="O1069" s="55"/>
      <c r="P1069" s="55"/>
      <c r="Q1069" s="55"/>
      <c r="R1069" s="55"/>
      <c r="S1069" s="55"/>
      <c r="T1069" s="55"/>
      <c r="U1069" s="55"/>
      <c r="V1069" s="55"/>
    </row>
    <row r="1070" spans="3:22">
      <c r="C1070" s="55"/>
      <c r="D1070" s="55"/>
      <c r="E1070" s="68" t="s">
        <v>68</v>
      </c>
      <c r="F1070" s="68"/>
      <c r="G1070" s="68"/>
      <c r="H1070" s="68"/>
      <c r="I1070" s="68"/>
      <c r="J1070" s="68"/>
      <c r="K1070" s="68"/>
      <c r="L1070" s="68"/>
      <c r="M1070" s="68"/>
      <c r="N1070" s="68"/>
      <c r="O1070" s="68"/>
      <c r="P1070" s="68"/>
      <c r="Q1070" s="68"/>
      <c r="R1070" s="68"/>
      <c r="S1070" s="55"/>
      <c r="T1070" s="55"/>
      <c r="U1070" s="55"/>
      <c r="V1070" s="55"/>
    </row>
    <row r="1071" spans="3:22">
      <c r="C1071" s="55"/>
      <c r="D1071" s="55"/>
      <c r="E1071" s="68"/>
      <c r="F1071" s="68"/>
      <c r="G1071" s="68"/>
      <c r="H1071" s="68"/>
      <c r="I1071" s="68"/>
      <c r="J1071" s="68"/>
      <c r="K1071" s="68"/>
      <c r="L1071" s="68"/>
      <c r="M1071" s="68"/>
      <c r="N1071" s="68"/>
      <c r="O1071" s="68"/>
      <c r="P1071" s="68"/>
      <c r="Q1071" s="68"/>
      <c r="R1071" s="68"/>
      <c r="S1071" s="55"/>
      <c r="T1071" s="55"/>
      <c r="U1071" s="55"/>
      <c r="V1071" s="55"/>
    </row>
    <row r="1072" spans="3:22">
      <c r="C1072" s="55"/>
      <c r="D1072" s="55"/>
      <c r="E1072" s="68"/>
      <c r="F1072" s="68"/>
      <c r="G1072" s="68"/>
      <c r="H1072" s="68"/>
      <c r="I1072" s="68"/>
      <c r="J1072" s="68"/>
      <c r="K1072" s="68"/>
      <c r="L1072" s="68"/>
      <c r="M1072" s="68"/>
      <c r="N1072" s="68"/>
      <c r="O1072" s="68"/>
      <c r="P1072" s="68"/>
      <c r="Q1072" s="68"/>
      <c r="R1072" s="68"/>
      <c r="S1072" s="55"/>
      <c r="T1072" s="55"/>
      <c r="U1072" s="55"/>
      <c r="V1072" s="55"/>
    </row>
    <row r="1073" spans="3:22" ht="15.75" thickBot="1">
      <c r="C1073" s="55"/>
      <c r="D1073" s="55"/>
      <c r="E1073" s="55"/>
      <c r="F1073" s="55"/>
      <c r="G1073" s="55"/>
      <c r="H1073" s="55"/>
      <c r="I1073" s="55"/>
      <c r="J1073" s="55"/>
      <c r="K1073" s="55"/>
      <c r="L1073" s="55"/>
      <c r="M1073" s="55"/>
      <c r="N1073" s="55"/>
      <c r="O1073" s="55"/>
      <c r="P1073" s="55"/>
      <c r="Q1073" s="55"/>
      <c r="R1073" s="55"/>
      <c r="S1073" s="55"/>
      <c r="T1073" s="55"/>
      <c r="U1073" s="55"/>
      <c r="V1073" s="55"/>
    </row>
    <row r="1074" spans="3:22" ht="21" thickBot="1">
      <c r="C1074" s="69" t="s">
        <v>1</v>
      </c>
      <c r="D1074" s="70" t="s">
        <v>2</v>
      </c>
      <c r="E1074" s="70"/>
      <c r="F1074" s="71" t="s">
        <v>3</v>
      </c>
      <c r="G1074" s="71"/>
      <c r="H1074" s="71"/>
      <c r="I1074" s="71"/>
      <c r="J1074" s="71"/>
      <c r="K1074" s="71"/>
      <c r="L1074" s="71"/>
      <c r="M1074" s="71"/>
      <c r="N1074" s="71"/>
      <c r="O1074" s="71"/>
      <c r="P1074" s="71"/>
      <c r="Q1074" s="71"/>
      <c r="R1074" s="71"/>
      <c r="S1074" s="71"/>
      <c r="T1074" s="71"/>
      <c r="U1074" s="71"/>
      <c r="V1074" s="71"/>
    </row>
    <row r="1075" spans="3:22" ht="15.75" thickBot="1">
      <c r="C1075" s="69"/>
      <c r="D1075" s="70"/>
      <c r="E1075" s="70"/>
      <c r="F1075" s="22" t="s">
        <v>4</v>
      </c>
      <c r="G1075" s="22" t="s">
        <v>5</v>
      </c>
      <c r="H1075" s="22" t="s">
        <v>6</v>
      </c>
      <c r="I1075" s="22" t="s">
        <v>7</v>
      </c>
      <c r="J1075" s="22" t="s">
        <v>8</v>
      </c>
      <c r="K1075" s="22" t="s">
        <v>9</v>
      </c>
      <c r="L1075" s="22" t="s">
        <v>10</v>
      </c>
      <c r="M1075" s="22" t="s">
        <v>11</v>
      </c>
      <c r="N1075" s="22" t="s">
        <v>12</v>
      </c>
      <c r="O1075" s="22" t="s">
        <v>13</v>
      </c>
      <c r="P1075" s="22" t="s">
        <v>14</v>
      </c>
      <c r="Q1075" s="22" t="s">
        <v>15</v>
      </c>
      <c r="R1075" s="22" t="s">
        <v>16</v>
      </c>
      <c r="S1075" s="22" t="s">
        <v>17</v>
      </c>
      <c r="T1075" s="22" t="s">
        <v>18</v>
      </c>
      <c r="U1075" s="22" t="s">
        <v>19</v>
      </c>
      <c r="V1075" s="22" t="s">
        <v>20</v>
      </c>
    </row>
    <row r="1076" spans="3:22" ht="15.75" thickBot="1">
      <c r="C1076" s="23">
        <v>2</v>
      </c>
      <c r="D1076" s="72">
        <v>3</v>
      </c>
      <c r="E1076" s="72"/>
      <c r="F1076" s="23">
        <v>4</v>
      </c>
      <c r="G1076" s="23">
        <v>5</v>
      </c>
      <c r="H1076" s="23">
        <v>6</v>
      </c>
      <c r="I1076" s="23">
        <v>7</v>
      </c>
      <c r="J1076" s="23">
        <v>8</v>
      </c>
      <c r="K1076" s="23">
        <v>9</v>
      </c>
      <c r="L1076" s="23">
        <v>10</v>
      </c>
      <c r="M1076" s="23">
        <v>11</v>
      </c>
      <c r="N1076" s="23">
        <v>12</v>
      </c>
      <c r="O1076" s="23">
        <v>13</v>
      </c>
      <c r="P1076" s="23">
        <v>14</v>
      </c>
      <c r="Q1076" s="23">
        <v>15</v>
      </c>
      <c r="R1076" s="23">
        <v>16</v>
      </c>
      <c r="S1076" s="23">
        <v>17</v>
      </c>
      <c r="T1076" s="23">
        <v>18</v>
      </c>
      <c r="U1076" s="23">
        <v>19</v>
      </c>
      <c r="V1076" s="23">
        <v>20</v>
      </c>
    </row>
    <row r="1077" spans="3:22" ht="16.5" thickBot="1">
      <c r="C1077" s="73" t="s">
        <v>69</v>
      </c>
      <c r="D1077" s="67" t="s">
        <v>21</v>
      </c>
      <c r="E1077" s="67"/>
      <c r="F1077" s="60">
        <v>0</v>
      </c>
      <c r="G1077" s="24"/>
      <c r="H1077" s="23"/>
      <c r="I1077" s="23">
        <v>15</v>
      </c>
      <c r="J1077" s="23"/>
      <c r="K1077" s="24"/>
      <c r="L1077" s="23"/>
      <c r="M1077" s="23"/>
      <c r="N1077" s="23"/>
      <c r="O1077" s="23"/>
      <c r="P1077" s="23"/>
      <c r="Q1077" s="23"/>
      <c r="R1077" s="23"/>
      <c r="S1077" s="23"/>
      <c r="T1077" s="23"/>
      <c r="U1077" s="23"/>
      <c r="V1077" s="23"/>
    </row>
    <row r="1078" spans="3:22" ht="16.5" thickBot="1">
      <c r="C1078" s="73"/>
      <c r="D1078" s="72" t="s">
        <v>22</v>
      </c>
      <c r="E1078" s="72"/>
      <c r="F1078" s="60">
        <v>0</v>
      </c>
      <c r="G1078" s="24"/>
      <c r="H1078" s="23"/>
      <c r="I1078" s="23">
        <v>5</v>
      </c>
      <c r="J1078" s="23"/>
      <c r="K1078" s="29"/>
      <c r="L1078" s="23"/>
      <c r="M1078" s="23"/>
      <c r="N1078" s="23"/>
      <c r="O1078" s="23"/>
      <c r="P1078" s="23"/>
      <c r="Q1078" s="23"/>
      <c r="R1078" s="23"/>
      <c r="S1078" s="23"/>
      <c r="T1078" s="23"/>
      <c r="U1078" s="23"/>
      <c r="V1078" s="23"/>
    </row>
    <row r="1079" spans="3:22" ht="26.25" thickBot="1">
      <c r="C1079" s="73"/>
      <c r="D1079" s="25" t="s">
        <v>23</v>
      </c>
      <c r="E1079" s="25" t="s">
        <v>24</v>
      </c>
      <c r="F1079" s="26" t="str">
        <f>IF(F1077=0,"",F1078*100/F1077)</f>
        <v/>
      </c>
      <c r="G1079" s="26">
        <f t="shared" ref="G1079:V1079" si="135">IF(G1077=0,0,G1078*100/G1077)</f>
        <v>0</v>
      </c>
      <c r="H1079" s="26">
        <f t="shared" si="135"/>
        <v>0</v>
      </c>
      <c r="I1079" s="26">
        <f t="shared" si="135"/>
        <v>33.333333333333336</v>
      </c>
      <c r="J1079" s="26">
        <f t="shared" si="135"/>
        <v>0</v>
      </c>
      <c r="K1079" s="26">
        <f t="shared" si="135"/>
        <v>0</v>
      </c>
      <c r="L1079" s="26">
        <f t="shared" si="135"/>
        <v>0</v>
      </c>
      <c r="M1079" s="26">
        <f t="shared" si="135"/>
        <v>0</v>
      </c>
      <c r="N1079" s="26">
        <f t="shared" si="135"/>
        <v>0</v>
      </c>
      <c r="O1079" s="26">
        <f t="shared" si="135"/>
        <v>0</v>
      </c>
      <c r="P1079" s="26">
        <f t="shared" si="135"/>
        <v>0</v>
      </c>
      <c r="Q1079" s="26">
        <f t="shared" si="135"/>
        <v>0</v>
      </c>
      <c r="R1079" s="26">
        <f t="shared" si="135"/>
        <v>0</v>
      </c>
      <c r="S1079" s="26">
        <f t="shared" si="135"/>
        <v>0</v>
      </c>
      <c r="T1079" s="26">
        <f t="shared" si="135"/>
        <v>0</v>
      </c>
      <c r="U1079" s="26">
        <f t="shared" si="135"/>
        <v>0</v>
      </c>
      <c r="V1079" s="26">
        <f t="shared" si="135"/>
        <v>0</v>
      </c>
    </row>
    <row r="1080" spans="3:22" ht="16.5" thickBot="1">
      <c r="C1080" s="73"/>
      <c r="D1080" s="67" t="s">
        <v>25</v>
      </c>
      <c r="E1080" s="67"/>
      <c r="F1080" s="60">
        <v>0</v>
      </c>
      <c r="G1080" s="23">
        <f>G1078</f>
        <v>0</v>
      </c>
      <c r="H1080" s="23">
        <f>H1078</f>
        <v>0</v>
      </c>
      <c r="I1080" s="23">
        <v>0</v>
      </c>
      <c r="J1080" s="23">
        <f t="shared" ref="J1080:V1080" si="136">J1078</f>
        <v>0</v>
      </c>
      <c r="K1080" s="23">
        <f t="shared" si="136"/>
        <v>0</v>
      </c>
      <c r="L1080" s="23">
        <f t="shared" si="136"/>
        <v>0</v>
      </c>
      <c r="M1080" s="23">
        <f t="shared" si="136"/>
        <v>0</v>
      </c>
      <c r="N1080" s="23">
        <f t="shared" si="136"/>
        <v>0</v>
      </c>
      <c r="O1080" s="23">
        <f t="shared" si="136"/>
        <v>0</v>
      </c>
      <c r="P1080" s="23">
        <f t="shared" si="136"/>
        <v>0</v>
      </c>
      <c r="Q1080" s="23">
        <f t="shared" si="136"/>
        <v>0</v>
      </c>
      <c r="R1080" s="23">
        <f t="shared" si="136"/>
        <v>0</v>
      </c>
      <c r="S1080" s="23">
        <f t="shared" si="136"/>
        <v>0</v>
      </c>
      <c r="T1080" s="23">
        <f t="shared" si="136"/>
        <v>0</v>
      </c>
      <c r="U1080" s="23">
        <f t="shared" si="136"/>
        <v>0</v>
      </c>
      <c r="V1080" s="23">
        <f t="shared" si="136"/>
        <v>0</v>
      </c>
    </row>
    <row r="1081" spans="3:22" ht="16.5" thickBot="1">
      <c r="C1081" s="73"/>
      <c r="D1081" s="72" t="s">
        <v>22</v>
      </c>
      <c r="E1081" s="72"/>
      <c r="F1081" s="60">
        <v>0</v>
      </c>
      <c r="G1081" s="23"/>
      <c r="H1081" s="23"/>
      <c r="I1081" s="23">
        <v>0</v>
      </c>
      <c r="J1081" s="23"/>
      <c r="K1081" s="23"/>
      <c r="L1081" s="23"/>
      <c r="M1081" s="23"/>
      <c r="N1081" s="23"/>
      <c r="O1081" s="23"/>
      <c r="P1081" s="23"/>
      <c r="Q1081" s="23"/>
      <c r="R1081" s="23"/>
      <c r="S1081" s="23"/>
      <c r="T1081" s="23"/>
      <c r="U1081" s="23"/>
      <c r="V1081" s="23"/>
    </row>
    <row r="1082" spans="3:22" ht="26.25" thickBot="1">
      <c r="C1082" s="73"/>
      <c r="D1082" s="25" t="s">
        <v>23</v>
      </c>
      <c r="E1082" s="27" t="s">
        <v>24</v>
      </c>
      <c r="F1082" s="26" t="str">
        <f>IF(F1080=0,"",F1081*100/F1080)</f>
        <v/>
      </c>
      <c r="G1082" s="26">
        <f t="shared" ref="G1082:V1082" si="137">IF(G1080=0,0,G1081*100/G1080)</f>
        <v>0</v>
      </c>
      <c r="H1082" s="26">
        <f t="shared" si="137"/>
        <v>0</v>
      </c>
      <c r="I1082" s="26">
        <f t="shared" si="137"/>
        <v>0</v>
      </c>
      <c r="J1082" s="26">
        <f t="shared" si="137"/>
        <v>0</v>
      </c>
      <c r="K1082" s="26">
        <f t="shared" si="137"/>
        <v>0</v>
      </c>
      <c r="L1082" s="26">
        <f t="shared" si="137"/>
        <v>0</v>
      </c>
      <c r="M1082" s="26">
        <f t="shared" si="137"/>
        <v>0</v>
      </c>
      <c r="N1082" s="26">
        <f t="shared" si="137"/>
        <v>0</v>
      </c>
      <c r="O1082" s="26">
        <f t="shared" si="137"/>
        <v>0</v>
      </c>
      <c r="P1082" s="26">
        <f t="shared" si="137"/>
        <v>0</v>
      </c>
      <c r="Q1082" s="26">
        <f t="shared" si="137"/>
        <v>0</v>
      </c>
      <c r="R1082" s="26">
        <f t="shared" si="137"/>
        <v>0</v>
      </c>
      <c r="S1082" s="26">
        <f t="shared" si="137"/>
        <v>0</v>
      </c>
      <c r="T1082" s="26">
        <f t="shared" si="137"/>
        <v>0</v>
      </c>
      <c r="U1082" s="26">
        <f t="shared" si="137"/>
        <v>0</v>
      </c>
      <c r="V1082" s="26">
        <f t="shared" si="137"/>
        <v>0</v>
      </c>
    </row>
    <row r="1083" spans="3:22" ht="16.5" thickBot="1">
      <c r="C1083" s="73"/>
      <c r="D1083" s="67" t="s">
        <v>26</v>
      </c>
      <c r="E1083" s="67"/>
      <c r="F1083" s="60">
        <v>0</v>
      </c>
      <c r="G1083" s="23"/>
      <c r="H1083" s="23"/>
      <c r="I1083" s="23">
        <v>5</v>
      </c>
      <c r="J1083" s="23"/>
      <c r="K1083" s="23"/>
      <c r="L1083" s="23"/>
      <c r="M1083" s="23"/>
      <c r="N1083" s="23"/>
      <c r="O1083" s="23"/>
      <c r="P1083" s="23"/>
      <c r="Q1083" s="23"/>
      <c r="R1083" s="23"/>
      <c r="S1083" s="23"/>
      <c r="T1083" s="23"/>
      <c r="U1083" s="23"/>
      <c r="V1083" s="23"/>
    </row>
    <row r="1084" spans="3:22" ht="16.5" thickBot="1">
      <c r="C1084" s="73"/>
      <c r="D1084" s="72" t="s">
        <v>22</v>
      </c>
      <c r="E1084" s="72"/>
      <c r="F1084" s="60">
        <f>SUM(G1084:V1084)</f>
        <v>3</v>
      </c>
      <c r="G1084" s="23"/>
      <c r="H1084" s="23"/>
      <c r="I1084" s="23">
        <v>3</v>
      </c>
      <c r="J1084" s="23"/>
      <c r="K1084" s="23"/>
      <c r="L1084" s="23"/>
      <c r="M1084" s="23"/>
      <c r="N1084" s="23"/>
      <c r="O1084" s="23"/>
      <c r="P1084" s="23"/>
      <c r="Q1084" s="23"/>
      <c r="R1084" s="23"/>
      <c r="S1084" s="23"/>
      <c r="T1084" s="23"/>
      <c r="U1084" s="23"/>
      <c r="V1084" s="23"/>
    </row>
    <row r="1085" spans="3:22" ht="26.25" thickBot="1">
      <c r="C1085" s="73"/>
      <c r="D1085" s="25" t="s">
        <v>23</v>
      </c>
      <c r="E1085" s="27" t="s">
        <v>24</v>
      </c>
      <c r="F1085" s="26" t="str">
        <f>IF(F1083=0,"",F1084*100/F1083)</f>
        <v/>
      </c>
      <c r="G1085" s="26">
        <f t="shared" ref="G1085:V1085" si="138">IF(G1083=0,0,G1084*100/G1083)</f>
        <v>0</v>
      </c>
      <c r="H1085" s="26">
        <f t="shared" si="138"/>
        <v>0</v>
      </c>
      <c r="I1085" s="26">
        <f t="shared" si="138"/>
        <v>60</v>
      </c>
      <c r="J1085" s="26">
        <f t="shared" si="138"/>
        <v>0</v>
      </c>
      <c r="K1085" s="26">
        <f t="shared" si="138"/>
        <v>0</v>
      </c>
      <c r="L1085" s="26">
        <f t="shared" si="138"/>
        <v>0</v>
      </c>
      <c r="M1085" s="26">
        <f t="shared" si="138"/>
        <v>0</v>
      </c>
      <c r="N1085" s="26">
        <f t="shared" si="138"/>
        <v>0</v>
      </c>
      <c r="O1085" s="26">
        <f t="shared" si="138"/>
        <v>0</v>
      </c>
      <c r="P1085" s="26">
        <f t="shared" si="138"/>
        <v>0</v>
      </c>
      <c r="Q1085" s="26">
        <f t="shared" si="138"/>
        <v>0</v>
      </c>
      <c r="R1085" s="26">
        <f t="shared" si="138"/>
        <v>0</v>
      </c>
      <c r="S1085" s="26">
        <f t="shared" si="138"/>
        <v>0</v>
      </c>
      <c r="T1085" s="26">
        <f t="shared" si="138"/>
        <v>0</v>
      </c>
      <c r="U1085" s="26">
        <f t="shared" si="138"/>
        <v>0</v>
      </c>
      <c r="V1085" s="26">
        <f t="shared" si="138"/>
        <v>0</v>
      </c>
    </row>
    <row r="1086" spans="3:22" ht="16.5" thickBot="1">
      <c r="C1086" s="23"/>
      <c r="D1086" s="67"/>
      <c r="E1086" s="67"/>
      <c r="F1086" s="28"/>
      <c r="G1086" s="28"/>
      <c r="H1086" s="28"/>
      <c r="I1086" s="28">
        <f>IF(I1077="","",I1084/I1077*100)</f>
        <v>20</v>
      </c>
      <c r="J1086" s="28"/>
      <c r="K1086" s="28"/>
      <c r="L1086" s="28"/>
      <c r="M1086" s="28" t="str">
        <f t="shared" ref="M1086:V1086" si="139">IF(M1077="","",M1084/M1077*100)</f>
        <v/>
      </c>
      <c r="N1086" s="28" t="str">
        <f t="shared" si="139"/>
        <v/>
      </c>
      <c r="O1086" s="28" t="str">
        <f t="shared" si="139"/>
        <v/>
      </c>
      <c r="P1086" s="28" t="str">
        <f t="shared" si="139"/>
        <v/>
      </c>
      <c r="Q1086" s="28" t="str">
        <f t="shared" si="139"/>
        <v/>
      </c>
      <c r="R1086" s="28" t="str">
        <f t="shared" si="139"/>
        <v/>
      </c>
      <c r="S1086" s="28" t="str">
        <f t="shared" si="139"/>
        <v/>
      </c>
      <c r="T1086" s="28" t="str">
        <f t="shared" si="139"/>
        <v/>
      </c>
      <c r="U1086" s="28" t="str">
        <f t="shared" si="139"/>
        <v/>
      </c>
      <c r="V1086" s="28" t="str">
        <f t="shared" si="139"/>
        <v/>
      </c>
    </row>
    <row r="1087" spans="3:22">
      <c r="C1087" s="55"/>
      <c r="D1087" s="55"/>
      <c r="E1087" s="55"/>
      <c r="F1087" s="55"/>
      <c r="G1087" s="55"/>
      <c r="H1087" s="55"/>
      <c r="I1087" s="55"/>
      <c r="J1087" s="55"/>
      <c r="K1087" s="55"/>
      <c r="L1087" s="55"/>
      <c r="M1087" s="55"/>
      <c r="N1087" s="55"/>
      <c r="O1087" s="55"/>
      <c r="P1087" s="55"/>
      <c r="Q1087" s="55"/>
      <c r="R1087" s="55"/>
      <c r="S1087" s="55"/>
      <c r="T1087" s="55"/>
      <c r="U1087" s="55"/>
      <c r="V1087" s="55"/>
    </row>
    <row r="1088" spans="3:22">
      <c r="C1088" s="55"/>
      <c r="D1088" s="55"/>
      <c r="E1088" s="55"/>
      <c r="F1088" s="55"/>
      <c r="G1088" s="55"/>
      <c r="H1088" s="55"/>
      <c r="I1088" s="55"/>
      <c r="J1088" s="55"/>
      <c r="K1088" s="55"/>
      <c r="L1088" s="55"/>
      <c r="M1088" s="55"/>
      <c r="N1088" s="55"/>
      <c r="O1088" s="55"/>
      <c r="P1088" s="55"/>
      <c r="Q1088" s="55"/>
      <c r="R1088" s="55"/>
      <c r="S1088" s="55"/>
      <c r="T1088" s="55"/>
      <c r="U1088" s="55"/>
      <c r="V1088" s="55"/>
    </row>
    <row r="1089" spans="3:22">
      <c r="C1089" s="55"/>
      <c r="D1089" s="55"/>
      <c r="E1089" s="55"/>
      <c r="F1089" s="55"/>
      <c r="G1089" s="55"/>
      <c r="H1089" s="55"/>
      <c r="I1089" s="55"/>
      <c r="J1089" s="55"/>
      <c r="K1089" s="55"/>
      <c r="L1089" s="55"/>
      <c r="M1089" s="55"/>
      <c r="N1089" s="55"/>
      <c r="O1089" s="55"/>
      <c r="P1089" s="55"/>
      <c r="Q1089" s="55"/>
      <c r="R1089" s="55"/>
      <c r="S1089" s="55"/>
      <c r="T1089" s="55"/>
      <c r="U1089" s="55"/>
      <c r="V1089" s="55"/>
    </row>
    <row r="1090" spans="3:22">
      <c r="C1090" s="55"/>
      <c r="D1090" s="55"/>
      <c r="E1090" s="68" t="s">
        <v>70</v>
      </c>
      <c r="F1090" s="68"/>
      <c r="G1090" s="68"/>
      <c r="H1090" s="68"/>
      <c r="I1090" s="68"/>
      <c r="J1090" s="68"/>
      <c r="K1090" s="68"/>
      <c r="L1090" s="68"/>
      <c r="M1090" s="68"/>
      <c r="N1090" s="68"/>
      <c r="O1090" s="68"/>
      <c r="P1090" s="68"/>
      <c r="Q1090" s="68"/>
      <c r="R1090" s="68"/>
      <c r="S1090" s="55"/>
      <c r="T1090" s="55"/>
      <c r="U1090" s="55"/>
      <c r="V1090" s="55"/>
    </row>
    <row r="1091" spans="3:22">
      <c r="C1091" s="55"/>
      <c r="D1091" s="55"/>
      <c r="E1091" s="68"/>
      <c r="F1091" s="68"/>
      <c r="G1091" s="68"/>
      <c r="H1091" s="68"/>
      <c r="I1091" s="68"/>
      <c r="J1091" s="68"/>
      <c r="K1091" s="68"/>
      <c r="L1091" s="68"/>
      <c r="M1091" s="68"/>
      <c r="N1091" s="68"/>
      <c r="O1091" s="68"/>
      <c r="P1091" s="68"/>
      <c r="Q1091" s="68"/>
      <c r="R1091" s="68"/>
      <c r="S1091" s="55"/>
      <c r="T1091" s="55"/>
      <c r="U1091" s="55"/>
      <c r="V1091" s="55"/>
    </row>
    <row r="1092" spans="3:22">
      <c r="C1092" s="55"/>
      <c r="D1092" s="55"/>
      <c r="E1092" s="68"/>
      <c r="F1092" s="68"/>
      <c r="G1092" s="68"/>
      <c r="H1092" s="68"/>
      <c r="I1092" s="68"/>
      <c r="J1092" s="68"/>
      <c r="K1092" s="68"/>
      <c r="L1092" s="68"/>
      <c r="M1092" s="68"/>
      <c r="N1092" s="68"/>
      <c r="O1092" s="68"/>
      <c r="P1092" s="68"/>
      <c r="Q1092" s="68"/>
      <c r="R1092" s="68"/>
      <c r="S1092" s="55"/>
      <c r="T1092" s="55"/>
      <c r="U1092" s="55"/>
      <c r="V1092" s="55"/>
    </row>
    <row r="1093" spans="3:22" ht="15.75" thickBot="1">
      <c r="C1093" s="55"/>
      <c r="D1093" s="55"/>
      <c r="E1093" s="55"/>
      <c r="F1093" s="55"/>
      <c r="G1093" s="55"/>
      <c r="H1093" s="55"/>
      <c r="I1093" s="55"/>
      <c r="J1093" s="55"/>
      <c r="K1093" s="55"/>
      <c r="L1093" s="55"/>
      <c r="M1093" s="55"/>
      <c r="N1093" s="55"/>
      <c r="O1093" s="55"/>
      <c r="P1093" s="55"/>
      <c r="Q1093" s="55"/>
      <c r="R1093" s="55"/>
      <c r="S1093" s="55"/>
      <c r="T1093" s="55"/>
      <c r="U1093" s="55"/>
      <c r="V1093" s="55"/>
    </row>
    <row r="1094" spans="3:22" ht="21" thickBot="1">
      <c r="C1094" s="69" t="s">
        <v>1</v>
      </c>
      <c r="D1094" s="70" t="s">
        <v>2</v>
      </c>
      <c r="E1094" s="70"/>
      <c r="F1094" s="71" t="s">
        <v>3</v>
      </c>
      <c r="G1094" s="71"/>
      <c r="H1094" s="71"/>
      <c r="I1094" s="71"/>
      <c r="J1094" s="71"/>
      <c r="K1094" s="71"/>
      <c r="L1094" s="71"/>
      <c r="M1094" s="71"/>
      <c r="N1094" s="71"/>
      <c r="O1094" s="71"/>
      <c r="P1094" s="71"/>
      <c r="Q1094" s="71"/>
      <c r="R1094" s="71"/>
      <c r="S1094" s="71"/>
      <c r="T1094" s="71"/>
      <c r="U1094" s="71"/>
      <c r="V1094" s="71"/>
    </row>
    <row r="1095" spans="3:22" ht="15.75" thickBot="1">
      <c r="C1095" s="69"/>
      <c r="D1095" s="70"/>
      <c r="E1095" s="70"/>
      <c r="F1095" s="22" t="s">
        <v>4</v>
      </c>
      <c r="G1095" s="22" t="s">
        <v>5</v>
      </c>
      <c r="H1095" s="22" t="s">
        <v>6</v>
      </c>
      <c r="I1095" s="22" t="s">
        <v>7</v>
      </c>
      <c r="J1095" s="22" t="s">
        <v>8</v>
      </c>
      <c r="K1095" s="22" t="s">
        <v>9</v>
      </c>
      <c r="L1095" s="22" t="s">
        <v>10</v>
      </c>
      <c r="M1095" s="22" t="s">
        <v>11</v>
      </c>
      <c r="N1095" s="22" t="s">
        <v>12</v>
      </c>
      <c r="O1095" s="22" t="s">
        <v>13</v>
      </c>
      <c r="P1095" s="22" t="s">
        <v>14</v>
      </c>
      <c r="Q1095" s="22" t="s">
        <v>15</v>
      </c>
      <c r="R1095" s="22" t="s">
        <v>16</v>
      </c>
      <c r="S1095" s="22" t="s">
        <v>17</v>
      </c>
      <c r="T1095" s="22" t="s">
        <v>18</v>
      </c>
      <c r="U1095" s="22" t="s">
        <v>19</v>
      </c>
      <c r="V1095" s="22" t="s">
        <v>20</v>
      </c>
    </row>
    <row r="1096" spans="3:22" ht="15.75" thickBot="1">
      <c r="C1096" s="23">
        <v>2</v>
      </c>
      <c r="D1096" s="72">
        <v>3</v>
      </c>
      <c r="E1096" s="72"/>
      <c r="F1096" s="23">
        <v>4</v>
      </c>
      <c r="G1096" s="23">
        <v>5</v>
      </c>
      <c r="H1096" s="23">
        <v>6</v>
      </c>
      <c r="I1096" s="23">
        <v>7</v>
      </c>
      <c r="J1096" s="23">
        <v>8</v>
      </c>
      <c r="K1096" s="23">
        <v>9</v>
      </c>
      <c r="L1096" s="23">
        <v>10</v>
      </c>
      <c r="M1096" s="23">
        <v>11</v>
      </c>
      <c r="N1096" s="23">
        <v>12</v>
      </c>
      <c r="O1096" s="23">
        <v>13</v>
      </c>
      <c r="P1096" s="23">
        <v>14</v>
      </c>
      <c r="Q1096" s="23">
        <v>15</v>
      </c>
      <c r="R1096" s="23">
        <v>16</v>
      </c>
      <c r="S1096" s="23">
        <v>17</v>
      </c>
      <c r="T1096" s="23">
        <v>18</v>
      </c>
      <c r="U1096" s="23">
        <v>19</v>
      </c>
      <c r="V1096" s="23">
        <v>20</v>
      </c>
    </row>
    <row r="1097" spans="3:22" ht="16.5" thickBot="1">
      <c r="C1097" s="73" t="s">
        <v>71</v>
      </c>
      <c r="D1097" s="67" t="s">
        <v>21</v>
      </c>
      <c r="E1097" s="67"/>
      <c r="F1097" s="60">
        <f>SUM(G1097:V1097)</f>
        <v>16</v>
      </c>
      <c r="G1097" s="24"/>
      <c r="H1097" s="23"/>
      <c r="I1097" s="23">
        <v>16</v>
      </c>
      <c r="J1097" s="23"/>
      <c r="K1097" s="24"/>
      <c r="L1097" s="23"/>
      <c r="M1097" s="23"/>
      <c r="N1097" s="23"/>
      <c r="O1097" s="23"/>
      <c r="P1097" s="23"/>
      <c r="Q1097" s="23"/>
      <c r="R1097" s="23"/>
      <c r="S1097" s="23"/>
      <c r="T1097" s="23"/>
      <c r="U1097" s="23"/>
      <c r="V1097" s="23"/>
    </row>
    <row r="1098" spans="3:22" ht="16.5" thickBot="1">
      <c r="C1098" s="73"/>
      <c r="D1098" s="72" t="s">
        <v>22</v>
      </c>
      <c r="E1098" s="72"/>
      <c r="F1098" s="60">
        <f>SUM(G1098:V1098)</f>
        <v>11</v>
      </c>
      <c r="G1098" s="24"/>
      <c r="H1098" s="23"/>
      <c r="I1098" s="23">
        <v>11</v>
      </c>
      <c r="J1098" s="23"/>
      <c r="K1098" s="29"/>
      <c r="L1098" s="23"/>
      <c r="M1098" s="23"/>
      <c r="N1098" s="23"/>
      <c r="O1098" s="23"/>
      <c r="P1098" s="23"/>
      <c r="Q1098" s="23"/>
      <c r="R1098" s="23"/>
      <c r="S1098" s="23"/>
      <c r="T1098" s="23"/>
      <c r="U1098" s="23"/>
      <c r="V1098" s="23"/>
    </row>
    <row r="1099" spans="3:22" ht="26.25" thickBot="1">
      <c r="C1099" s="73"/>
      <c r="D1099" s="25" t="s">
        <v>23</v>
      </c>
      <c r="E1099" s="25" t="s">
        <v>24</v>
      </c>
      <c r="F1099" s="26">
        <f>IF(F1097=0,"",F1098*100/F1097)</f>
        <v>68.75</v>
      </c>
      <c r="G1099" s="26">
        <f t="shared" ref="G1099:V1099" si="140">IF(G1097=0,0,G1098*100/G1097)</f>
        <v>0</v>
      </c>
      <c r="H1099" s="26">
        <f t="shared" si="140"/>
        <v>0</v>
      </c>
      <c r="I1099" s="26">
        <f t="shared" si="140"/>
        <v>68.75</v>
      </c>
      <c r="J1099" s="26">
        <f t="shared" si="140"/>
        <v>0</v>
      </c>
      <c r="K1099" s="26">
        <f t="shared" si="140"/>
        <v>0</v>
      </c>
      <c r="L1099" s="26">
        <f t="shared" si="140"/>
        <v>0</v>
      </c>
      <c r="M1099" s="26">
        <f t="shared" si="140"/>
        <v>0</v>
      </c>
      <c r="N1099" s="26">
        <f t="shared" si="140"/>
        <v>0</v>
      </c>
      <c r="O1099" s="26">
        <f t="shared" si="140"/>
        <v>0</v>
      </c>
      <c r="P1099" s="26">
        <f t="shared" si="140"/>
        <v>0</v>
      </c>
      <c r="Q1099" s="26">
        <f t="shared" si="140"/>
        <v>0</v>
      </c>
      <c r="R1099" s="26">
        <f t="shared" si="140"/>
        <v>0</v>
      </c>
      <c r="S1099" s="26">
        <f t="shared" si="140"/>
        <v>0</v>
      </c>
      <c r="T1099" s="26">
        <f t="shared" si="140"/>
        <v>0</v>
      </c>
      <c r="U1099" s="26">
        <f t="shared" si="140"/>
        <v>0</v>
      </c>
      <c r="V1099" s="26">
        <f t="shared" si="140"/>
        <v>0</v>
      </c>
    </row>
    <row r="1100" spans="3:22" ht="16.5" thickBot="1">
      <c r="C1100" s="73"/>
      <c r="D1100" s="67" t="s">
        <v>25</v>
      </c>
      <c r="E1100" s="67"/>
      <c r="F1100" s="60">
        <f>SUM(G1100:V1100)</f>
        <v>0</v>
      </c>
      <c r="G1100" s="23">
        <f>G1098</f>
        <v>0</v>
      </c>
      <c r="H1100" s="23">
        <f>H1098</f>
        <v>0</v>
      </c>
      <c r="I1100" s="23"/>
      <c r="J1100" s="23">
        <f t="shared" ref="J1100:V1100" si="141">J1098</f>
        <v>0</v>
      </c>
      <c r="K1100" s="23">
        <f t="shared" si="141"/>
        <v>0</v>
      </c>
      <c r="L1100" s="23">
        <f t="shared" si="141"/>
        <v>0</v>
      </c>
      <c r="M1100" s="23">
        <f t="shared" si="141"/>
        <v>0</v>
      </c>
      <c r="N1100" s="23">
        <f t="shared" si="141"/>
        <v>0</v>
      </c>
      <c r="O1100" s="23">
        <f t="shared" si="141"/>
        <v>0</v>
      </c>
      <c r="P1100" s="23">
        <f t="shared" si="141"/>
        <v>0</v>
      </c>
      <c r="Q1100" s="23">
        <f t="shared" si="141"/>
        <v>0</v>
      </c>
      <c r="R1100" s="23">
        <f t="shared" si="141"/>
        <v>0</v>
      </c>
      <c r="S1100" s="23">
        <f t="shared" si="141"/>
        <v>0</v>
      </c>
      <c r="T1100" s="23">
        <f t="shared" si="141"/>
        <v>0</v>
      </c>
      <c r="U1100" s="23">
        <f t="shared" si="141"/>
        <v>0</v>
      </c>
      <c r="V1100" s="23">
        <f t="shared" si="141"/>
        <v>0</v>
      </c>
    </row>
    <row r="1101" spans="3:22" ht="16.5" thickBot="1">
      <c r="C1101" s="73"/>
      <c r="D1101" s="72" t="s">
        <v>22</v>
      </c>
      <c r="E1101" s="72"/>
      <c r="F1101" s="60">
        <f>SUM(G1101:V1101)</f>
        <v>0</v>
      </c>
      <c r="G1101" s="23"/>
      <c r="H1101" s="23"/>
      <c r="I1101" s="23"/>
      <c r="J1101" s="23"/>
      <c r="K1101" s="23"/>
      <c r="L1101" s="23"/>
      <c r="M1101" s="23"/>
      <c r="N1101" s="23"/>
      <c r="O1101" s="23"/>
      <c r="P1101" s="23"/>
      <c r="Q1101" s="23"/>
      <c r="R1101" s="23"/>
      <c r="S1101" s="23"/>
      <c r="T1101" s="23"/>
      <c r="U1101" s="23"/>
      <c r="V1101" s="23"/>
    </row>
    <row r="1102" spans="3:22" ht="26.25" thickBot="1">
      <c r="C1102" s="73"/>
      <c r="D1102" s="25" t="s">
        <v>23</v>
      </c>
      <c r="E1102" s="27" t="s">
        <v>24</v>
      </c>
      <c r="F1102" s="26" t="str">
        <f>IF(F1100=0,"",F1101*100/F1100)</f>
        <v/>
      </c>
      <c r="G1102" s="26">
        <f t="shared" ref="G1102:V1102" si="142">IF(G1100=0,0,G1101*100/G1100)</f>
        <v>0</v>
      </c>
      <c r="H1102" s="26">
        <f t="shared" si="142"/>
        <v>0</v>
      </c>
      <c r="I1102" s="26">
        <f t="shared" si="142"/>
        <v>0</v>
      </c>
      <c r="J1102" s="26">
        <f t="shared" si="142"/>
        <v>0</v>
      </c>
      <c r="K1102" s="26">
        <f t="shared" si="142"/>
        <v>0</v>
      </c>
      <c r="L1102" s="26">
        <f t="shared" si="142"/>
        <v>0</v>
      </c>
      <c r="M1102" s="26">
        <f t="shared" si="142"/>
        <v>0</v>
      </c>
      <c r="N1102" s="26">
        <f t="shared" si="142"/>
        <v>0</v>
      </c>
      <c r="O1102" s="26">
        <f t="shared" si="142"/>
        <v>0</v>
      </c>
      <c r="P1102" s="26">
        <f t="shared" si="142"/>
        <v>0</v>
      </c>
      <c r="Q1102" s="26">
        <f t="shared" si="142"/>
        <v>0</v>
      </c>
      <c r="R1102" s="26">
        <f t="shared" si="142"/>
        <v>0</v>
      </c>
      <c r="S1102" s="26">
        <f t="shared" si="142"/>
        <v>0</v>
      </c>
      <c r="T1102" s="26">
        <f t="shared" si="142"/>
        <v>0</v>
      </c>
      <c r="U1102" s="26">
        <f t="shared" si="142"/>
        <v>0</v>
      </c>
      <c r="V1102" s="26">
        <f t="shared" si="142"/>
        <v>0</v>
      </c>
    </row>
    <row r="1103" spans="3:22" ht="16.5" thickBot="1">
      <c r="C1103" s="73"/>
      <c r="D1103" s="67" t="s">
        <v>26</v>
      </c>
      <c r="E1103" s="67"/>
      <c r="F1103" s="60">
        <f>SUM(G1103:V1103)</f>
        <v>11</v>
      </c>
      <c r="G1103" s="23"/>
      <c r="H1103" s="23"/>
      <c r="I1103" s="23">
        <v>11</v>
      </c>
      <c r="J1103" s="23"/>
      <c r="K1103" s="23"/>
      <c r="L1103" s="23"/>
      <c r="M1103" s="23"/>
      <c r="N1103" s="23"/>
      <c r="O1103" s="23"/>
      <c r="P1103" s="23"/>
      <c r="Q1103" s="23"/>
      <c r="R1103" s="23"/>
      <c r="S1103" s="23"/>
      <c r="T1103" s="23"/>
      <c r="U1103" s="23"/>
      <c r="V1103" s="23"/>
    </row>
    <row r="1104" spans="3:22" ht="16.5" thickBot="1">
      <c r="C1104" s="73"/>
      <c r="D1104" s="72" t="s">
        <v>22</v>
      </c>
      <c r="E1104" s="72"/>
      <c r="F1104" s="60">
        <f>SUM(G1104:V1104)</f>
        <v>4</v>
      </c>
      <c r="G1104" s="23"/>
      <c r="H1104" s="23"/>
      <c r="I1104" s="23">
        <v>4</v>
      </c>
      <c r="J1104" s="23"/>
      <c r="K1104" s="23"/>
      <c r="L1104" s="23"/>
      <c r="M1104" s="23"/>
      <c r="N1104" s="23"/>
      <c r="O1104" s="23"/>
      <c r="P1104" s="23"/>
      <c r="Q1104" s="23"/>
      <c r="R1104" s="23"/>
      <c r="S1104" s="23"/>
      <c r="T1104" s="23"/>
      <c r="U1104" s="23"/>
      <c r="V1104" s="23"/>
    </row>
    <row r="1105" spans="3:22" ht="26.25" thickBot="1">
      <c r="C1105" s="73"/>
      <c r="D1105" s="25" t="s">
        <v>23</v>
      </c>
      <c r="E1105" s="27" t="s">
        <v>24</v>
      </c>
      <c r="F1105" s="26">
        <f>IF(F1103=0,"",F1104*100/F1103)</f>
        <v>36.363636363636367</v>
      </c>
      <c r="G1105" s="26">
        <f t="shared" ref="G1105:V1105" si="143">IF(G1103=0,0,G1104*100/G1103)</f>
        <v>0</v>
      </c>
      <c r="H1105" s="26">
        <f t="shared" si="143"/>
        <v>0</v>
      </c>
      <c r="I1105" s="26">
        <f t="shared" si="143"/>
        <v>36.363636363636367</v>
      </c>
      <c r="J1105" s="26">
        <f t="shared" si="143"/>
        <v>0</v>
      </c>
      <c r="K1105" s="26">
        <f t="shared" si="143"/>
        <v>0</v>
      </c>
      <c r="L1105" s="26">
        <f t="shared" si="143"/>
        <v>0</v>
      </c>
      <c r="M1105" s="26">
        <f t="shared" si="143"/>
        <v>0</v>
      </c>
      <c r="N1105" s="26">
        <f t="shared" si="143"/>
        <v>0</v>
      </c>
      <c r="O1105" s="26">
        <f t="shared" si="143"/>
        <v>0</v>
      </c>
      <c r="P1105" s="26">
        <f t="shared" si="143"/>
        <v>0</v>
      </c>
      <c r="Q1105" s="26">
        <f t="shared" si="143"/>
        <v>0</v>
      </c>
      <c r="R1105" s="26">
        <f t="shared" si="143"/>
        <v>0</v>
      </c>
      <c r="S1105" s="26">
        <f t="shared" si="143"/>
        <v>0</v>
      </c>
      <c r="T1105" s="26">
        <f t="shared" si="143"/>
        <v>0</v>
      </c>
      <c r="U1105" s="26">
        <f t="shared" si="143"/>
        <v>0</v>
      </c>
      <c r="V1105" s="26">
        <f t="shared" si="143"/>
        <v>0</v>
      </c>
    </row>
    <row r="1106" spans="3:22" ht="16.5" thickBot="1">
      <c r="C1106" s="23"/>
      <c r="D1106" s="67"/>
      <c r="E1106" s="67"/>
      <c r="F1106" s="28"/>
      <c r="G1106" s="28"/>
      <c r="H1106" s="28"/>
      <c r="I1106" s="28">
        <f>I1104*100/I1097</f>
        <v>25</v>
      </c>
      <c r="J1106" s="28"/>
      <c r="K1106" s="28"/>
      <c r="L1106" s="28"/>
      <c r="M1106" s="28" t="str">
        <f t="shared" ref="M1106:V1106" si="144">IF(M1097="","",M1104/M1097*100)</f>
        <v/>
      </c>
      <c r="N1106" s="28" t="str">
        <f t="shared" si="144"/>
        <v/>
      </c>
      <c r="O1106" s="28" t="str">
        <f t="shared" si="144"/>
        <v/>
      </c>
      <c r="P1106" s="28" t="str">
        <f t="shared" si="144"/>
        <v/>
      </c>
      <c r="Q1106" s="28" t="str">
        <f t="shared" si="144"/>
        <v/>
      </c>
      <c r="R1106" s="28" t="str">
        <f t="shared" si="144"/>
        <v/>
      </c>
      <c r="S1106" s="28" t="str">
        <f t="shared" si="144"/>
        <v/>
      </c>
      <c r="T1106" s="28" t="str">
        <f t="shared" si="144"/>
        <v/>
      </c>
      <c r="U1106" s="28" t="str">
        <f t="shared" si="144"/>
        <v/>
      </c>
      <c r="V1106" s="28" t="str">
        <f t="shared" si="144"/>
        <v/>
      </c>
    </row>
    <row r="1107" spans="3:22">
      <c r="C1107" s="55"/>
      <c r="D1107" s="55"/>
      <c r="E1107" s="55"/>
      <c r="F1107" s="55"/>
      <c r="G1107" s="55"/>
      <c r="H1107" s="55"/>
      <c r="I1107" s="55"/>
      <c r="J1107" s="55"/>
      <c r="K1107" s="55"/>
      <c r="L1107" s="55"/>
      <c r="M1107" s="55"/>
      <c r="N1107" s="55"/>
      <c r="O1107" s="55"/>
      <c r="P1107" s="55"/>
      <c r="Q1107" s="55"/>
      <c r="R1107" s="55"/>
      <c r="S1107" s="55"/>
      <c r="T1107" s="55"/>
      <c r="U1107" s="55"/>
      <c r="V1107" s="55"/>
    </row>
    <row r="1108" spans="3:22">
      <c r="C1108" s="55"/>
      <c r="D1108" s="55"/>
      <c r="E1108" s="55"/>
      <c r="F1108" s="55"/>
      <c r="G1108" s="55"/>
      <c r="H1108" s="55"/>
      <c r="I1108" s="55"/>
      <c r="J1108" s="55"/>
      <c r="K1108" s="55"/>
      <c r="L1108" s="55"/>
      <c r="M1108" s="55"/>
      <c r="N1108" s="55"/>
      <c r="O1108" s="55"/>
      <c r="P1108" s="55"/>
      <c r="Q1108" s="55"/>
      <c r="R1108" s="55"/>
      <c r="S1108" s="55"/>
      <c r="T1108" s="55"/>
      <c r="U1108" s="55"/>
      <c r="V1108" s="55"/>
    </row>
    <row r="1109" spans="3:22">
      <c r="C1109" s="55"/>
      <c r="D1109" s="55"/>
      <c r="E1109" s="55"/>
      <c r="F1109" s="55"/>
      <c r="G1109" s="55"/>
      <c r="H1109" s="55"/>
      <c r="I1109" s="55"/>
      <c r="J1109" s="55"/>
      <c r="K1109" s="55"/>
      <c r="L1109" s="55"/>
      <c r="M1109" s="55"/>
      <c r="N1109" s="55"/>
      <c r="O1109" s="55"/>
      <c r="P1109" s="55"/>
      <c r="Q1109" s="55"/>
      <c r="R1109" s="55"/>
      <c r="S1109" s="55"/>
      <c r="T1109" s="55"/>
      <c r="U1109" s="55"/>
      <c r="V1109" s="55"/>
    </row>
    <row r="1110" spans="3:22">
      <c r="C1110" s="55"/>
      <c r="D1110" s="55"/>
      <c r="E1110" s="68" t="s">
        <v>72</v>
      </c>
      <c r="F1110" s="68"/>
      <c r="G1110" s="68"/>
      <c r="H1110" s="68"/>
      <c r="I1110" s="68"/>
      <c r="J1110" s="68"/>
      <c r="K1110" s="68"/>
      <c r="L1110" s="68"/>
      <c r="M1110" s="68"/>
      <c r="N1110" s="68"/>
      <c r="O1110" s="68"/>
      <c r="P1110" s="68"/>
      <c r="Q1110" s="68"/>
      <c r="R1110" s="68"/>
      <c r="S1110" s="55"/>
      <c r="T1110" s="55"/>
      <c r="U1110" s="55"/>
      <c r="V1110" s="55"/>
    </row>
    <row r="1111" spans="3:22">
      <c r="C1111" s="55"/>
      <c r="D1111" s="55"/>
      <c r="E1111" s="68"/>
      <c r="F1111" s="68"/>
      <c r="G1111" s="68"/>
      <c r="H1111" s="68"/>
      <c r="I1111" s="68"/>
      <c r="J1111" s="68"/>
      <c r="K1111" s="68"/>
      <c r="L1111" s="68"/>
      <c r="M1111" s="68"/>
      <c r="N1111" s="68"/>
      <c r="O1111" s="68"/>
      <c r="P1111" s="68"/>
      <c r="Q1111" s="68"/>
      <c r="R1111" s="68"/>
      <c r="S1111" s="55"/>
      <c r="T1111" s="55"/>
      <c r="U1111" s="55"/>
      <c r="V1111" s="55"/>
    </row>
    <row r="1112" spans="3:22">
      <c r="C1112" s="55"/>
      <c r="D1112" s="55"/>
      <c r="E1112" s="68"/>
      <c r="F1112" s="68"/>
      <c r="G1112" s="68"/>
      <c r="H1112" s="68"/>
      <c r="I1112" s="68"/>
      <c r="J1112" s="68"/>
      <c r="K1112" s="68"/>
      <c r="L1112" s="68"/>
      <c r="M1112" s="68"/>
      <c r="N1112" s="68"/>
      <c r="O1112" s="68"/>
      <c r="P1112" s="68"/>
      <c r="Q1112" s="68"/>
      <c r="R1112" s="68"/>
      <c r="S1112" s="55"/>
      <c r="T1112" s="55"/>
      <c r="U1112" s="55"/>
      <c r="V1112" s="55"/>
    </row>
    <row r="1113" spans="3:22" ht="15.75" thickBot="1">
      <c r="C1113" s="55"/>
      <c r="D1113" s="55"/>
      <c r="E1113" s="55"/>
      <c r="F1113" s="55"/>
      <c r="G1113" s="55"/>
      <c r="H1113" s="55"/>
      <c r="I1113" s="55"/>
      <c r="J1113" s="55"/>
      <c r="K1113" s="55"/>
      <c r="L1113" s="55"/>
      <c r="M1113" s="55"/>
      <c r="N1113" s="55"/>
      <c r="O1113" s="55"/>
      <c r="P1113" s="55"/>
      <c r="Q1113" s="55"/>
      <c r="R1113" s="55"/>
      <c r="S1113" s="55"/>
      <c r="T1113" s="55"/>
      <c r="U1113" s="55"/>
      <c r="V1113" s="55"/>
    </row>
    <row r="1114" spans="3:22" ht="21" thickBot="1">
      <c r="C1114" s="69" t="s">
        <v>1</v>
      </c>
      <c r="D1114" s="70" t="s">
        <v>2</v>
      </c>
      <c r="E1114" s="70"/>
      <c r="F1114" s="71" t="s">
        <v>3</v>
      </c>
      <c r="G1114" s="71"/>
      <c r="H1114" s="71"/>
      <c r="I1114" s="71"/>
      <c r="J1114" s="71"/>
      <c r="K1114" s="71"/>
      <c r="L1114" s="71"/>
      <c r="M1114" s="71"/>
      <c r="N1114" s="71"/>
      <c r="O1114" s="71"/>
      <c r="P1114" s="71"/>
      <c r="Q1114" s="71"/>
      <c r="R1114" s="71"/>
      <c r="S1114" s="71"/>
      <c r="T1114" s="71"/>
      <c r="U1114" s="71"/>
      <c r="V1114" s="71"/>
    </row>
    <row r="1115" spans="3:22" ht="15.75" thickBot="1">
      <c r="C1115" s="69"/>
      <c r="D1115" s="70"/>
      <c r="E1115" s="70"/>
      <c r="F1115" s="22" t="s">
        <v>4</v>
      </c>
      <c r="G1115" s="22" t="s">
        <v>5</v>
      </c>
      <c r="H1115" s="22" t="s">
        <v>6</v>
      </c>
      <c r="I1115" s="22" t="s">
        <v>7</v>
      </c>
      <c r="J1115" s="22" t="s">
        <v>8</v>
      </c>
      <c r="K1115" s="22" t="s">
        <v>9</v>
      </c>
      <c r="L1115" s="22" t="s">
        <v>10</v>
      </c>
      <c r="M1115" s="22" t="s">
        <v>11</v>
      </c>
      <c r="N1115" s="22" t="s">
        <v>12</v>
      </c>
      <c r="O1115" s="22" t="s">
        <v>13</v>
      </c>
      <c r="P1115" s="22" t="s">
        <v>14</v>
      </c>
      <c r="Q1115" s="22" t="s">
        <v>15</v>
      </c>
      <c r="R1115" s="22" t="s">
        <v>16</v>
      </c>
      <c r="S1115" s="22" t="s">
        <v>17</v>
      </c>
      <c r="T1115" s="22" t="s">
        <v>18</v>
      </c>
      <c r="U1115" s="22" t="s">
        <v>19</v>
      </c>
      <c r="V1115" s="22" t="s">
        <v>20</v>
      </c>
    </row>
    <row r="1116" spans="3:22" ht="15.75" thickBot="1">
      <c r="C1116" s="23">
        <v>2</v>
      </c>
      <c r="D1116" s="72">
        <v>3</v>
      </c>
      <c r="E1116" s="72"/>
      <c r="F1116" s="23">
        <v>4</v>
      </c>
      <c r="G1116" s="23">
        <v>5</v>
      </c>
      <c r="H1116" s="23">
        <v>6</v>
      </c>
      <c r="I1116" s="23">
        <v>7</v>
      </c>
      <c r="J1116" s="23">
        <v>8</v>
      </c>
      <c r="K1116" s="23">
        <v>9</v>
      </c>
      <c r="L1116" s="23">
        <v>10</v>
      </c>
      <c r="M1116" s="23">
        <v>11</v>
      </c>
      <c r="N1116" s="23">
        <v>12</v>
      </c>
      <c r="O1116" s="23">
        <v>13</v>
      </c>
      <c r="P1116" s="23">
        <v>14</v>
      </c>
      <c r="Q1116" s="23">
        <v>15</v>
      </c>
      <c r="R1116" s="23">
        <v>16</v>
      </c>
      <c r="S1116" s="23">
        <v>17</v>
      </c>
      <c r="T1116" s="23">
        <v>18</v>
      </c>
      <c r="U1116" s="23">
        <v>19</v>
      </c>
      <c r="V1116" s="23">
        <v>20</v>
      </c>
    </row>
    <row r="1117" spans="3:22" ht="16.5" thickBot="1">
      <c r="C1117" s="73" t="s">
        <v>73</v>
      </c>
      <c r="D1117" s="67" t="s">
        <v>21</v>
      </c>
      <c r="E1117" s="67"/>
      <c r="F1117" s="60">
        <v>0</v>
      </c>
      <c r="G1117" s="24"/>
      <c r="H1117" s="23"/>
      <c r="I1117" s="23">
        <v>13</v>
      </c>
      <c r="J1117" s="23"/>
      <c r="K1117" s="24"/>
      <c r="L1117" s="23"/>
      <c r="M1117" s="23"/>
      <c r="N1117" s="23"/>
      <c r="O1117" s="23"/>
      <c r="P1117" s="23"/>
      <c r="Q1117" s="23"/>
      <c r="R1117" s="23"/>
      <c r="S1117" s="23"/>
      <c r="T1117" s="23"/>
      <c r="U1117" s="23"/>
      <c r="V1117" s="23"/>
    </row>
    <row r="1118" spans="3:22" ht="16.5" thickBot="1">
      <c r="C1118" s="73"/>
      <c r="D1118" s="72" t="s">
        <v>22</v>
      </c>
      <c r="E1118" s="72"/>
      <c r="F1118" s="60">
        <v>0</v>
      </c>
      <c r="G1118" s="24"/>
      <c r="H1118" s="23"/>
      <c r="I1118" s="23">
        <v>5</v>
      </c>
      <c r="J1118" s="23"/>
      <c r="K1118" s="29"/>
      <c r="L1118" s="23"/>
      <c r="M1118" s="23"/>
      <c r="N1118" s="23"/>
      <c r="O1118" s="23"/>
      <c r="P1118" s="23"/>
      <c r="Q1118" s="23"/>
      <c r="R1118" s="23"/>
      <c r="S1118" s="23"/>
      <c r="T1118" s="23"/>
      <c r="U1118" s="23"/>
      <c r="V1118" s="23"/>
    </row>
    <row r="1119" spans="3:22" ht="26.25" thickBot="1">
      <c r="C1119" s="73"/>
      <c r="D1119" s="25" t="s">
        <v>23</v>
      </c>
      <c r="E1119" s="25" t="s">
        <v>24</v>
      </c>
      <c r="F1119" s="26" t="str">
        <f>IF(F1117=0,"",F1118*100/F1117)</f>
        <v/>
      </c>
      <c r="G1119" s="26">
        <f t="shared" ref="G1119:V1119" si="145">IF(G1117=0,0,G1118*100/G1117)</f>
        <v>0</v>
      </c>
      <c r="H1119" s="26">
        <f t="shared" si="145"/>
        <v>0</v>
      </c>
      <c r="I1119" s="26">
        <f t="shared" si="145"/>
        <v>38.46153846153846</v>
      </c>
      <c r="J1119" s="26">
        <f t="shared" si="145"/>
        <v>0</v>
      </c>
      <c r="K1119" s="26">
        <f t="shared" si="145"/>
        <v>0</v>
      </c>
      <c r="L1119" s="26">
        <f t="shared" si="145"/>
        <v>0</v>
      </c>
      <c r="M1119" s="26">
        <f t="shared" si="145"/>
        <v>0</v>
      </c>
      <c r="N1119" s="26">
        <f t="shared" si="145"/>
        <v>0</v>
      </c>
      <c r="O1119" s="26">
        <f t="shared" si="145"/>
        <v>0</v>
      </c>
      <c r="P1119" s="26">
        <f t="shared" si="145"/>
        <v>0</v>
      </c>
      <c r="Q1119" s="26">
        <f t="shared" si="145"/>
        <v>0</v>
      </c>
      <c r="R1119" s="26">
        <f t="shared" si="145"/>
        <v>0</v>
      </c>
      <c r="S1119" s="26">
        <f t="shared" si="145"/>
        <v>0</v>
      </c>
      <c r="T1119" s="26">
        <f t="shared" si="145"/>
        <v>0</v>
      </c>
      <c r="U1119" s="26">
        <f t="shared" si="145"/>
        <v>0</v>
      </c>
      <c r="V1119" s="26">
        <f t="shared" si="145"/>
        <v>0</v>
      </c>
    </row>
    <row r="1120" spans="3:22" ht="16.5" thickBot="1">
      <c r="C1120" s="73"/>
      <c r="D1120" s="67" t="s">
        <v>25</v>
      </c>
      <c r="E1120" s="67"/>
      <c r="F1120" s="60">
        <v>0</v>
      </c>
      <c r="G1120" s="23">
        <f>G1118</f>
        <v>0</v>
      </c>
      <c r="H1120" s="23">
        <f>H1118</f>
        <v>0</v>
      </c>
      <c r="I1120" s="23">
        <v>0</v>
      </c>
      <c r="J1120" s="23">
        <f t="shared" ref="J1120:V1120" si="146">J1118</f>
        <v>0</v>
      </c>
      <c r="K1120" s="23">
        <f t="shared" si="146"/>
        <v>0</v>
      </c>
      <c r="L1120" s="23">
        <f t="shared" si="146"/>
        <v>0</v>
      </c>
      <c r="M1120" s="23">
        <f t="shared" si="146"/>
        <v>0</v>
      </c>
      <c r="N1120" s="23">
        <f t="shared" si="146"/>
        <v>0</v>
      </c>
      <c r="O1120" s="23">
        <f t="shared" si="146"/>
        <v>0</v>
      </c>
      <c r="P1120" s="23">
        <f t="shared" si="146"/>
        <v>0</v>
      </c>
      <c r="Q1120" s="23">
        <f t="shared" si="146"/>
        <v>0</v>
      </c>
      <c r="R1120" s="23">
        <f t="shared" si="146"/>
        <v>0</v>
      </c>
      <c r="S1120" s="23">
        <f t="shared" si="146"/>
        <v>0</v>
      </c>
      <c r="T1120" s="23">
        <f t="shared" si="146"/>
        <v>0</v>
      </c>
      <c r="U1120" s="23">
        <f t="shared" si="146"/>
        <v>0</v>
      </c>
      <c r="V1120" s="23">
        <f t="shared" si="146"/>
        <v>0</v>
      </c>
    </row>
    <row r="1121" spans="3:22" ht="16.5" thickBot="1">
      <c r="C1121" s="73"/>
      <c r="D1121" s="72" t="s">
        <v>22</v>
      </c>
      <c r="E1121" s="72"/>
      <c r="F1121" s="60">
        <v>0</v>
      </c>
      <c r="G1121" s="23"/>
      <c r="H1121" s="23"/>
      <c r="I1121" s="23">
        <v>0</v>
      </c>
      <c r="J1121" s="23"/>
      <c r="K1121" s="23"/>
      <c r="L1121" s="23"/>
      <c r="M1121" s="23"/>
      <c r="N1121" s="23"/>
      <c r="O1121" s="23"/>
      <c r="P1121" s="23"/>
      <c r="Q1121" s="23"/>
      <c r="R1121" s="23"/>
      <c r="S1121" s="23"/>
      <c r="T1121" s="23"/>
      <c r="U1121" s="23"/>
      <c r="V1121" s="23"/>
    </row>
    <row r="1122" spans="3:22" ht="26.25" thickBot="1">
      <c r="C1122" s="73"/>
      <c r="D1122" s="25" t="s">
        <v>23</v>
      </c>
      <c r="E1122" s="27" t="s">
        <v>24</v>
      </c>
      <c r="F1122" s="26" t="str">
        <f>IF(F1120=0,"",F1121*100/F1120)</f>
        <v/>
      </c>
      <c r="G1122" s="26">
        <f t="shared" ref="G1122:V1122" si="147">IF(G1120=0,0,G1121*100/G1120)</f>
        <v>0</v>
      </c>
      <c r="H1122" s="26">
        <f t="shared" si="147"/>
        <v>0</v>
      </c>
      <c r="I1122" s="26">
        <f t="shared" si="147"/>
        <v>0</v>
      </c>
      <c r="J1122" s="26">
        <f t="shared" si="147"/>
        <v>0</v>
      </c>
      <c r="K1122" s="26">
        <f t="shared" si="147"/>
        <v>0</v>
      </c>
      <c r="L1122" s="26">
        <f t="shared" si="147"/>
        <v>0</v>
      </c>
      <c r="M1122" s="26">
        <f t="shared" si="147"/>
        <v>0</v>
      </c>
      <c r="N1122" s="26">
        <f t="shared" si="147"/>
        <v>0</v>
      </c>
      <c r="O1122" s="26">
        <f t="shared" si="147"/>
        <v>0</v>
      </c>
      <c r="P1122" s="26">
        <f t="shared" si="147"/>
        <v>0</v>
      </c>
      <c r="Q1122" s="26">
        <f t="shared" si="147"/>
        <v>0</v>
      </c>
      <c r="R1122" s="26">
        <f t="shared" si="147"/>
        <v>0</v>
      </c>
      <c r="S1122" s="26">
        <f t="shared" si="147"/>
        <v>0</v>
      </c>
      <c r="T1122" s="26">
        <f t="shared" si="147"/>
        <v>0</v>
      </c>
      <c r="U1122" s="26">
        <f t="shared" si="147"/>
        <v>0</v>
      </c>
      <c r="V1122" s="26">
        <f t="shared" si="147"/>
        <v>0</v>
      </c>
    </row>
    <row r="1123" spans="3:22" ht="16.5" thickBot="1">
      <c r="C1123" s="73"/>
      <c r="D1123" s="67" t="s">
        <v>26</v>
      </c>
      <c r="E1123" s="67"/>
      <c r="F1123" s="60">
        <v>0</v>
      </c>
      <c r="G1123" s="23"/>
      <c r="H1123" s="23"/>
      <c r="I1123" s="23">
        <v>5</v>
      </c>
      <c r="J1123" s="23"/>
      <c r="K1123" s="23"/>
      <c r="L1123" s="23"/>
      <c r="M1123" s="23"/>
      <c r="N1123" s="23"/>
      <c r="O1123" s="23"/>
      <c r="P1123" s="23"/>
      <c r="Q1123" s="23"/>
      <c r="R1123" s="23"/>
      <c r="S1123" s="23"/>
      <c r="T1123" s="23"/>
      <c r="U1123" s="23"/>
      <c r="V1123" s="23"/>
    </row>
    <row r="1124" spans="3:22" ht="16.5" thickBot="1">
      <c r="C1124" s="73"/>
      <c r="D1124" s="72" t="s">
        <v>22</v>
      </c>
      <c r="E1124" s="72"/>
      <c r="F1124" s="60">
        <v>0</v>
      </c>
      <c r="G1124" s="23"/>
      <c r="H1124" s="23"/>
      <c r="I1124" s="23">
        <v>1</v>
      </c>
      <c r="J1124" s="23"/>
      <c r="K1124" s="23"/>
      <c r="L1124" s="23"/>
      <c r="M1124" s="23"/>
      <c r="N1124" s="23"/>
      <c r="O1124" s="23"/>
      <c r="P1124" s="23"/>
      <c r="Q1124" s="23"/>
      <c r="R1124" s="23"/>
      <c r="S1124" s="23"/>
      <c r="T1124" s="23"/>
      <c r="U1124" s="23"/>
      <c r="V1124" s="23"/>
    </row>
    <row r="1125" spans="3:22" ht="26.25" thickBot="1">
      <c r="C1125" s="73"/>
      <c r="D1125" s="25" t="s">
        <v>23</v>
      </c>
      <c r="E1125" s="27" t="s">
        <v>24</v>
      </c>
      <c r="F1125" s="26" t="str">
        <f>IF(F1123=0,"",F1124*100/F1123)</f>
        <v/>
      </c>
      <c r="G1125" s="26">
        <f t="shared" ref="G1125:V1125" si="148">IF(G1123=0,0,G1124*100/G1123)</f>
        <v>0</v>
      </c>
      <c r="H1125" s="26">
        <f t="shared" si="148"/>
        <v>0</v>
      </c>
      <c r="I1125" s="26">
        <f t="shared" si="148"/>
        <v>20</v>
      </c>
      <c r="J1125" s="26">
        <f t="shared" si="148"/>
        <v>0</v>
      </c>
      <c r="K1125" s="26">
        <f t="shared" si="148"/>
        <v>0</v>
      </c>
      <c r="L1125" s="26">
        <f t="shared" si="148"/>
        <v>0</v>
      </c>
      <c r="M1125" s="26">
        <f t="shared" si="148"/>
        <v>0</v>
      </c>
      <c r="N1125" s="26">
        <f t="shared" si="148"/>
        <v>0</v>
      </c>
      <c r="O1125" s="26">
        <f t="shared" si="148"/>
        <v>0</v>
      </c>
      <c r="P1125" s="26">
        <f t="shared" si="148"/>
        <v>0</v>
      </c>
      <c r="Q1125" s="26">
        <f t="shared" si="148"/>
        <v>0</v>
      </c>
      <c r="R1125" s="26">
        <f t="shared" si="148"/>
        <v>0</v>
      </c>
      <c r="S1125" s="26">
        <f t="shared" si="148"/>
        <v>0</v>
      </c>
      <c r="T1125" s="26">
        <f t="shared" si="148"/>
        <v>0</v>
      </c>
      <c r="U1125" s="26">
        <f t="shared" si="148"/>
        <v>0</v>
      </c>
      <c r="V1125" s="26">
        <f t="shared" si="148"/>
        <v>0</v>
      </c>
    </row>
    <row r="1126" spans="3:22" ht="16.5" thickBot="1">
      <c r="C1126" s="23"/>
      <c r="D1126" s="67"/>
      <c r="E1126" s="67"/>
      <c r="F1126" s="28"/>
      <c r="G1126" s="28"/>
      <c r="H1126" s="28"/>
      <c r="I1126" s="28">
        <f>I1124*100/I1117</f>
        <v>7.6923076923076925</v>
      </c>
      <c r="J1126" s="28"/>
      <c r="K1126" s="28"/>
      <c r="L1126" s="28"/>
      <c r="M1126" s="28" t="str">
        <f t="shared" ref="M1126:V1126" si="149">IF(M1117="","",M1124/M1117*100)</f>
        <v/>
      </c>
      <c r="N1126" s="28" t="str">
        <f t="shared" si="149"/>
        <v/>
      </c>
      <c r="O1126" s="28" t="str">
        <f t="shared" si="149"/>
        <v/>
      </c>
      <c r="P1126" s="28" t="str">
        <f t="shared" si="149"/>
        <v/>
      </c>
      <c r="Q1126" s="28" t="str">
        <f t="shared" si="149"/>
        <v/>
      </c>
      <c r="R1126" s="28" t="str">
        <f t="shared" si="149"/>
        <v/>
      </c>
      <c r="S1126" s="28" t="str">
        <f t="shared" si="149"/>
        <v/>
      </c>
      <c r="T1126" s="28" t="str">
        <f t="shared" si="149"/>
        <v/>
      </c>
      <c r="U1126" s="28" t="str">
        <f t="shared" si="149"/>
        <v/>
      </c>
      <c r="V1126" s="28" t="str">
        <f t="shared" si="149"/>
        <v/>
      </c>
    </row>
    <row r="1127" spans="3:22">
      <c r="C1127" s="55"/>
      <c r="D1127" s="55"/>
      <c r="E1127" s="55"/>
      <c r="F1127" s="55"/>
      <c r="G1127" s="55"/>
      <c r="H1127" s="55"/>
      <c r="I1127" s="55"/>
      <c r="J1127" s="55"/>
      <c r="K1127" s="55"/>
      <c r="L1127" s="55"/>
      <c r="M1127" s="55"/>
      <c r="N1127" s="55"/>
      <c r="O1127" s="55"/>
      <c r="P1127" s="55"/>
      <c r="Q1127" s="55"/>
      <c r="R1127" s="55"/>
      <c r="S1127" s="55"/>
      <c r="T1127" s="55"/>
      <c r="U1127" s="55"/>
      <c r="V1127" s="55"/>
    </row>
    <row r="1128" spans="3:22">
      <c r="C1128" s="55"/>
      <c r="D1128" s="55"/>
      <c r="E1128" s="55"/>
      <c r="F1128" s="55"/>
      <c r="G1128" s="55"/>
      <c r="H1128" s="55"/>
      <c r="I1128" s="55"/>
      <c r="J1128" s="55"/>
      <c r="K1128" s="55"/>
      <c r="L1128" s="55"/>
      <c r="M1128" s="55"/>
      <c r="N1128" s="55"/>
      <c r="O1128" s="55"/>
      <c r="P1128" s="55"/>
      <c r="Q1128" s="55"/>
      <c r="R1128" s="55"/>
      <c r="S1128" s="55"/>
      <c r="T1128" s="55"/>
      <c r="U1128" s="55"/>
      <c r="V1128" s="55"/>
    </row>
    <row r="1129" spans="3:22">
      <c r="C1129" s="55"/>
      <c r="D1129" s="55"/>
      <c r="E1129" s="68" t="s">
        <v>74</v>
      </c>
      <c r="F1129" s="68"/>
      <c r="G1129" s="68"/>
      <c r="H1129" s="68"/>
      <c r="I1129" s="68"/>
      <c r="J1129" s="68"/>
      <c r="K1129" s="68"/>
      <c r="L1129" s="68"/>
      <c r="M1129" s="68"/>
      <c r="N1129" s="68"/>
      <c r="O1129" s="68"/>
      <c r="P1129" s="68"/>
      <c r="Q1129" s="68"/>
      <c r="R1129" s="68"/>
      <c r="S1129" s="55"/>
      <c r="T1129" s="55"/>
      <c r="U1129" s="55"/>
      <c r="V1129" s="55"/>
    </row>
    <row r="1130" spans="3:22">
      <c r="C1130" s="55"/>
      <c r="D1130" s="55"/>
      <c r="E1130" s="68"/>
      <c r="F1130" s="68"/>
      <c r="G1130" s="68"/>
      <c r="H1130" s="68"/>
      <c r="I1130" s="68"/>
      <c r="J1130" s="68"/>
      <c r="K1130" s="68"/>
      <c r="L1130" s="68"/>
      <c r="M1130" s="68"/>
      <c r="N1130" s="68"/>
      <c r="O1130" s="68"/>
      <c r="P1130" s="68"/>
      <c r="Q1130" s="68"/>
      <c r="R1130" s="68"/>
      <c r="S1130" s="55"/>
      <c r="T1130" s="55"/>
      <c r="U1130" s="55"/>
      <c r="V1130" s="55"/>
    </row>
    <row r="1131" spans="3:22">
      <c r="C1131" s="55"/>
      <c r="D1131" s="55"/>
      <c r="E1131" s="68"/>
      <c r="F1131" s="68"/>
      <c r="G1131" s="68"/>
      <c r="H1131" s="68"/>
      <c r="I1131" s="68"/>
      <c r="J1131" s="68"/>
      <c r="K1131" s="68"/>
      <c r="L1131" s="68"/>
      <c r="M1131" s="68"/>
      <c r="N1131" s="68"/>
      <c r="O1131" s="68"/>
      <c r="P1131" s="68"/>
      <c r="Q1131" s="68"/>
      <c r="R1131" s="68"/>
      <c r="S1131" s="55"/>
      <c r="T1131" s="55"/>
      <c r="U1131" s="55"/>
      <c r="V1131" s="55"/>
    </row>
    <row r="1132" spans="3:22" ht="15.75" thickBot="1">
      <c r="C1132" s="55"/>
      <c r="D1132" s="55"/>
      <c r="E1132" s="55"/>
      <c r="F1132" s="55"/>
      <c r="G1132" s="55"/>
      <c r="H1132" s="55"/>
      <c r="I1132" s="55"/>
      <c r="J1132" s="55"/>
      <c r="K1132" s="55"/>
      <c r="L1132" s="55"/>
      <c r="M1132" s="55"/>
      <c r="N1132" s="55"/>
      <c r="O1132" s="55"/>
      <c r="P1132" s="55"/>
      <c r="Q1132" s="55"/>
      <c r="R1132" s="55"/>
      <c r="S1132" s="55"/>
      <c r="T1132" s="55"/>
      <c r="U1132" s="55"/>
      <c r="V1132" s="55"/>
    </row>
    <row r="1133" spans="3:22" ht="21" thickBot="1">
      <c r="C1133" s="69" t="s">
        <v>1</v>
      </c>
      <c r="D1133" s="70" t="s">
        <v>2</v>
      </c>
      <c r="E1133" s="70"/>
      <c r="F1133" s="71" t="s">
        <v>3</v>
      </c>
      <c r="G1133" s="71"/>
      <c r="H1133" s="71"/>
      <c r="I1133" s="71"/>
      <c r="J1133" s="71"/>
      <c r="K1133" s="71"/>
      <c r="L1133" s="71"/>
      <c r="M1133" s="71"/>
      <c r="N1133" s="71"/>
      <c r="O1133" s="71"/>
      <c r="P1133" s="71"/>
      <c r="Q1133" s="71"/>
      <c r="R1133" s="71"/>
      <c r="S1133" s="71"/>
      <c r="T1133" s="71"/>
      <c r="U1133" s="71"/>
      <c r="V1133" s="71"/>
    </row>
    <row r="1134" spans="3:22" ht="15.75" thickBot="1">
      <c r="C1134" s="69"/>
      <c r="D1134" s="70"/>
      <c r="E1134" s="70"/>
      <c r="F1134" s="22" t="s">
        <v>4</v>
      </c>
      <c r="G1134" s="22" t="s">
        <v>5</v>
      </c>
      <c r="H1134" s="22" t="s">
        <v>6</v>
      </c>
      <c r="I1134" s="22" t="s">
        <v>7</v>
      </c>
      <c r="J1134" s="22" t="s">
        <v>8</v>
      </c>
      <c r="K1134" s="22" t="s">
        <v>9</v>
      </c>
      <c r="L1134" s="22" t="s">
        <v>10</v>
      </c>
      <c r="M1134" s="22" t="s">
        <v>11</v>
      </c>
      <c r="N1134" s="22" t="s">
        <v>12</v>
      </c>
      <c r="O1134" s="22" t="s">
        <v>13</v>
      </c>
      <c r="P1134" s="22" t="s">
        <v>14</v>
      </c>
      <c r="Q1134" s="22" t="s">
        <v>15</v>
      </c>
      <c r="R1134" s="22" t="s">
        <v>16</v>
      </c>
      <c r="S1134" s="22" t="s">
        <v>17</v>
      </c>
      <c r="T1134" s="22" t="s">
        <v>18</v>
      </c>
      <c r="U1134" s="22" t="s">
        <v>19</v>
      </c>
      <c r="V1134" s="22" t="s">
        <v>20</v>
      </c>
    </row>
    <row r="1135" spans="3:22" ht="15.75" thickBot="1">
      <c r="C1135" s="23">
        <v>2</v>
      </c>
      <c r="D1135" s="72">
        <v>3</v>
      </c>
      <c r="E1135" s="72"/>
      <c r="F1135" s="23">
        <v>4</v>
      </c>
      <c r="G1135" s="23">
        <v>5</v>
      </c>
      <c r="H1135" s="23">
        <v>6</v>
      </c>
      <c r="I1135" s="23">
        <v>7</v>
      </c>
      <c r="J1135" s="23">
        <v>8</v>
      </c>
      <c r="K1135" s="23">
        <v>9</v>
      </c>
      <c r="L1135" s="23">
        <v>10</v>
      </c>
      <c r="M1135" s="23">
        <v>11</v>
      </c>
      <c r="N1135" s="23">
        <v>12</v>
      </c>
      <c r="O1135" s="23">
        <v>13</v>
      </c>
      <c r="P1135" s="23">
        <v>14</v>
      </c>
      <c r="Q1135" s="23">
        <v>15</v>
      </c>
      <c r="R1135" s="23">
        <v>16</v>
      </c>
      <c r="S1135" s="23">
        <v>17</v>
      </c>
      <c r="T1135" s="23">
        <v>18</v>
      </c>
      <c r="U1135" s="23">
        <v>19</v>
      </c>
      <c r="V1135" s="23">
        <v>20</v>
      </c>
    </row>
    <row r="1136" spans="3:22" ht="16.5" thickBot="1">
      <c r="C1136" s="73" t="s">
        <v>75</v>
      </c>
      <c r="D1136" s="67" t="s">
        <v>21</v>
      </c>
      <c r="E1136" s="67"/>
      <c r="F1136" s="60">
        <v>0</v>
      </c>
      <c r="G1136" s="24"/>
      <c r="H1136" s="23"/>
      <c r="I1136" s="23">
        <v>83</v>
      </c>
      <c r="J1136" s="23"/>
      <c r="K1136" s="24"/>
      <c r="L1136" s="23"/>
      <c r="M1136" s="23"/>
      <c r="N1136" s="23"/>
      <c r="O1136" s="23"/>
      <c r="P1136" s="23"/>
      <c r="Q1136" s="23"/>
      <c r="R1136" s="23"/>
      <c r="S1136" s="23"/>
      <c r="T1136" s="23"/>
      <c r="U1136" s="23"/>
      <c r="V1136" s="23"/>
    </row>
    <row r="1137" spans="3:22" ht="16.5" thickBot="1">
      <c r="C1137" s="73"/>
      <c r="D1137" s="72" t="s">
        <v>22</v>
      </c>
      <c r="E1137" s="72"/>
      <c r="F1137" s="60">
        <v>0</v>
      </c>
      <c r="G1137" s="24"/>
      <c r="H1137" s="23"/>
      <c r="I1137" s="23">
        <v>64</v>
      </c>
      <c r="J1137" s="23"/>
      <c r="K1137" s="29"/>
      <c r="L1137" s="23"/>
      <c r="M1137" s="23"/>
      <c r="N1137" s="23"/>
      <c r="O1137" s="23"/>
      <c r="P1137" s="23"/>
      <c r="Q1137" s="23"/>
      <c r="R1137" s="23"/>
      <c r="S1137" s="23"/>
      <c r="T1137" s="23"/>
      <c r="U1137" s="23"/>
      <c r="V1137" s="23"/>
    </row>
    <row r="1138" spans="3:22" ht="26.25" thickBot="1">
      <c r="C1138" s="73"/>
      <c r="D1138" s="25" t="s">
        <v>23</v>
      </c>
      <c r="E1138" s="25" t="s">
        <v>24</v>
      </c>
      <c r="F1138" s="26" t="str">
        <f>IF(F1136=0,"",F1137*100/F1136)</f>
        <v/>
      </c>
      <c r="G1138" s="26">
        <f t="shared" ref="G1138:V1138" si="150">IF(G1136=0,0,G1137*100/G1136)</f>
        <v>0</v>
      </c>
      <c r="H1138" s="26">
        <f t="shared" si="150"/>
        <v>0</v>
      </c>
      <c r="I1138" s="26">
        <f t="shared" si="150"/>
        <v>77.108433734939766</v>
      </c>
      <c r="J1138" s="26">
        <f t="shared" si="150"/>
        <v>0</v>
      </c>
      <c r="K1138" s="26">
        <f t="shared" si="150"/>
        <v>0</v>
      </c>
      <c r="L1138" s="26">
        <f t="shared" si="150"/>
        <v>0</v>
      </c>
      <c r="M1138" s="26">
        <f t="shared" si="150"/>
        <v>0</v>
      </c>
      <c r="N1138" s="26">
        <f t="shared" si="150"/>
        <v>0</v>
      </c>
      <c r="O1138" s="26">
        <f t="shared" si="150"/>
        <v>0</v>
      </c>
      <c r="P1138" s="26">
        <f t="shared" si="150"/>
        <v>0</v>
      </c>
      <c r="Q1138" s="26">
        <f t="shared" si="150"/>
        <v>0</v>
      </c>
      <c r="R1138" s="26">
        <f t="shared" si="150"/>
        <v>0</v>
      </c>
      <c r="S1138" s="26">
        <f t="shared" si="150"/>
        <v>0</v>
      </c>
      <c r="T1138" s="26">
        <f t="shared" si="150"/>
        <v>0</v>
      </c>
      <c r="U1138" s="26">
        <f t="shared" si="150"/>
        <v>0</v>
      </c>
      <c r="V1138" s="26">
        <f t="shared" si="150"/>
        <v>0</v>
      </c>
    </row>
    <row r="1139" spans="3:22" ht="16.5" thickBot="1">
      <c r="C1139" s="73"/>
      <c r="D1139" s="67" t="s">
        <v>25</v>
      </c>
      <c r="E1139" s="67"/>
      <c r="F1139" s="60">
        <v>0</v>
      </c>
      <c r="G1139" s="23">
        <f>G1137</f>
        <v>0</v>
      </c>
      <c r="H1139" s="23">
        <f>H1137</f>
        <v>0</v>
      </c>
      <c r="I1139" s="23">
        <v>18</v>
      </c>
      <c r="J1139" s="23">
        <f t="shared" ref="J1139:V1139" si="151">J1137</f>
        <v>0</v>
      </c>
      <c r="K1139" s="23">
        <f t="shared" si="151"/>
        <v>0</v>
      </c>
      <c r="L1139" s="23">
        <f t="shared" si="151"/>
        <v>0</v>
      </c>
      <c r="M1139" s="23">
        <f t="shared" si="151"/>
        <v>0</v>
      </c>
      <c r="N1139" s="23">
        <f t="shared" si="151"/>
        <v>0</v>
      </c>
      <c r="O1139" s="23">
        <f t="shared" si="151"/>
        <v>0</v>
      </c>
      <c r="P1139" s="23">
        <f t="shared" si="151"/>
        <v>0</v>
      </c>
      <c r="Q1139" s="23">
        <f t="shared" si="151"/>
        <v>0</v>
      </c>
      <c r="R1139" s="23">
        <f t="shared" si="151"/>
        <v>0</v>
      </c>
      <c r="S1139" s="23">
        <f t="shared" si="151"/>
        <v>0</v>
      </c>
      <c r="T1139" s="23">
        <f t="shared" si="151"/>
        <v>0</v>
      </c>
      <c r="U1139" s="23">
        <f t="shared" si="151"/>
        <v>0</v>
      </c>
      <c r="V1139" s="23">
        <f t="shared" si="151"/>
        <v>0</v>
      </c>
    </row>
    <row r="1140" spans="3:22" ht="16.5" thickBot="1">
      <c r="C1140" s="73"/>
      <c r="D1140" s="72" t="s">
        <v>22</v>
      </c>
      <c r="E1140" s="72"/>
      <c r="F1140" s="60">
        <v>0</v>
      </c>
      <c r="G1140" s="23"/>
      <c r="H1140" s="23"/>
      <c r="I1140" s="23">
        <v>18</v>
      </c>
      <c r="J1140" s="23"/>
      <c r="K1140" s="23"/>
      <c r="L1140" s="23"/>
      <c r="M1140" s="23"/>
      <c r="N1140" s="23"/>
      <c r="O1140" s="23"/>
      <c r="P1140" s="23"/>
      <c r="Q1140" s="23"/>
      <c r="R1140" s="23"/>
      <c r="S1140" s="23"/>
      <c r="T1140" s="23"/>
      <c r="U1140" s="23"/>
      <c r="V1140" s="23"/>
    </row>
    <row r="1141" spans="3:22" ht="26.25" thickBot="1">
      <c r="C1141" s="73"/>
      <c r="D1141" s="25" t="s">
        <v>23</v>
      </c>
      <c r="E1141" s="27" t="s">
        <v>24</v>
      </c>
      <c r="F1141" s="26">
        <v>0</v>
      </c>
      <c r="G1141" s="26">
        <f t="shared" ref="G1141:V1141" si="152">IF(G1139=0,0,G1140*100/G1139)</f>
        <v>0</v>
      </c>
      <c r="H1141" s="26">
        <f t="shared" si="152"/>
        <v>0</v>
      </c>
      <c r="I1141" s="26">
        <f t="shared" si="152"/>
        <v>100</v>
      </c>
      <c r="J1141" s="26">
        <f t="shared" si="152"/>
        <v>0</v>
      </c>
      <c r="K1141" s="26">
        <f t="shared" si="152"/>
        <v>0</v>
      </c>
      <c r="L1141" s="26">
        <f t="shared" si="152"/>
        <v>0</v>
      </c>
      <c r="M1141" s="26">
        <f t="shared" si="152"/>
        <v>0</v>
      </c>
      <c r="N1141" s="26">
        <f t="shared" si="152"/>
        <v>0</v>
      </c>
      <c r="O1141" s="26">
        <f t="shared" si="152"/>
        <v>0</v>
      </c>
      <c r="P1141" s="26">
        <f t="shared" si="152"/>
        <v>0</v>
      </c>
      <c r="Q1141" s="26">
        <f t="shared" si="152"/>
        <v>0</v>
      </c>
      <c r="R1141" s="26">
        <f t="shared" si="152"/>
        <v>0</v>
      </c>
      <c r="S1141" s="26">
        <f t="shared" si="152"/>
        <v>0</v>
      </c>
      <c r="T1141" s="26">
        <f t="shared" si="152"/>
        <v>0</v>
      </c>
      <c r="U1141" s="26">
        <f t="shared" si="152"/>
        <v>0</v>
      </c>
      <c r="V1141" s="26">
        <f t="shared" si="152"/>
        <v>0</v>
      </c>
    </row>
    <row r="1142" spans="3:22" ht="16.5" thickBot="1">
      <c r="C1142" s="73"/>
      <c r="D1142" s="67" t="s">
        <v>26</v>
      </c>
      <c r="E1142" s="67"/>
      <c r="F1142" s="60">
        <v>0</v>
      </c>
      <c r="G1142" s="23"/>
      <c r="H1142" s="23"/>
      <c r="I1142" s="23">
        <v>64</v>
      </c>
      <c r="J1142" s="23"/>
      <c r="K1142" s="23"/>
      <c r="L1142" s="23"/>
      <c r="M1142" s="23"/>
      <c r="N1142" s="23"/>
      <c r="O1142" s="23"/>
      <c r="P1142" s="23"/>
      <c r="Q1142" s="23"/>
      <c r="R1142" s="23"/>
      <c r="S1142" s="23"/>
      <c r="T1142" s="23"/>
      <c r="U1142" s="23"/>
      <c r="V1142" s="23"/>
    </row>
    <row r="1143" spans="3:22" ht="16.5" thickBot="1">
      <c r="C1143" s="73"/>
      <c r="D1143" s="72" t="s">
        <v>22</v>
      </c>
      <c r="E1143" s="72"/>
      <c r="F1143" s="60">
        <v>0</v>
      </c>
      <c r="G1143" s="23"/>
      <c r="H1143" s="23"/>
      <c r="I1143" s="23">
        <v>34</v>
      </c>
      <c r="J1143" s="23"/>
      <c r="K1143" s="23"/>
      <c r="L1143" s="23"/>
      <c r="M1143" s="23"/>
      <c r="N1143" s="23"/>
      <c r="O1143" s="23"/>
      <c r="P1143" s="23"/>
      <c r="Q1143" s="23"/>
      <c r="R1143" s="23"/>
      <c r="S1143" s="23"/>
      <c r="T1143" s="23"/>
      <c r="U1143" s="23"/>
      <c r="V1143" s="23"/>
    </row>
    <row r="1144" spans="3:22" ht="26.25" thickBot="1">
      <c r="C1144" s="73"/>
      <c r="D1144" s="25" t="s">
        <v>23</v>
      </c>
      <c r="E1144" s="27" t="s">
        <v>24</v>
      </c>
      <c r="F1144" s="26" t="str">
        <f>IF(F1142=0,"",F1143*100/F1142)</f>
        <v/>
      </c>
      <c r="G1144" s="26">
        <f t="shared" ref="G1144:V1144" si="153">IF(G1142=0,0,G1143*100/G1142)</f>
        <v>0</v>
      </c>
      <c r="H1144" s="26">
        <f t="shared" si="153"/>
        <v>0</v>
      </c>
      <c r="I1144" s="26">
        <f t="shared" si="153"/>
        <v>53.125</v>
      </c>
      <c r="J1144" s="26">
        <f t="shared" si="153"/>
        <v>0</v>
      </c>
      <c r="K1144" s="26">
        <f t="shared" si="153"/>
        <v>0</v>
      </c>
      <c r="L1144" s="26">
        <f t="shared" si="153"/>
        <v>0</v>
      </c>
      <c r="M1144" s="26">
        <f t="shared" si="153"/>
        <v>0</v>
      </c>
      <c r="N1144" s="26">
        <f t="shared" si="153"/>
        <v>0</v>
      </c>
      <c r="O1144" s="26">
        <f t="shared" si="153"/>
        <v>0</v>
      </c>
      <c r="P1144" s="26">
        <f t="shared" si="153"/>
        <v>0</v>
      </c>
      <c r="Q1144" s="26">
        <f t="shared" si="153"/>
        <v>0</v>
      </c>
      <c r="R1144" s="26">
        <f t="shared" si="153"/>
        <v>0</v>
      </c>
      <c r="S1144" s="26">
        <f t="shared" si="153"/>
        <v>0</v>
      </c>
      <c r="T1144" s="26">
        <f t="shared" si="153"/>
        <v>0</v>
      </c>
      <c r="U1144" s="26">
        <f t="shared" si="153"/>
        <v>0</v>
      </c>
      <c r="V1144" s="26">
        <f t="shared" si="153"/>
        <v>0</v>
      </c>
    </row>
    <row r="1145" spans="3:22" ht="16.5" thickBot="1">
      <c r="C1145" s="23"/>
      <c r="D1145" s="67"/>
      <c r="E1145" s="67"/>
      <c r="F1145" s="28"/>
      <c r="G1145" s="28"/>
      <c r="H1145" s="28"/>
      <c r="I1145" s="28">
        <f>I1143*100/I1136</f>
        <v>40.963855421686745</v>
      </c>
      <c r="J1145" s="28"/>
      <c r="K1145" s="28"/>
      <c r="L1145" s="28"/>
      <c r="M1145" s="28" t="str">
        <f t="shared" ref="M1145:V1145" si="154">IF(M1136="","",M1143/M1136*100)</f>
        <v/>
      </c>
      <c r="N1145" s="28" t="str">
        <f t="shared" si="154"/>
        <v/>
      </c>
      <c r="O1145" s="28" t="str">
        <f t="shared" si="154"/>
        <v/>
      </c>
      <c r="P1145" s="28" t="str">
        <f t="shared" si="154"/>
        <v/>
      </c>
      <c r="Q1145" s="28" t="str">
        <f t="shared" si="154"/>
        <v/>
      </c>
      <c r="R1145" s="28" t="str">
        <f t="shared" si="154"/>
        <v/>
      </c>
      <c r="S1145" s="28" t="str">
        <f t="shared" si="154"/>
        <v/>
      </c>
      <c r="T1145" s="28" t="str">
        <f t="shared" si="154"/>
        <v/>
      </c>
      <c r="U1145" s="28" t="str">
        <f t="shared" si="154"/>
        <v/>
      </c>
      <c r="V1145" s="28" t="str">
        <f t="shared" si="154"/>
        <v/>
      </c>
    </row>
    <row r="1146" spans="3:22">
      <c r="C1146" s="55"/>
      <c r="D1146" s="55"/>
      <c r="E1146" s="55"/>
      <c r="F1146" s="55"/>
      <c r="G1146" s="55"/>
      <c r="H1146" s="55"/>
      <c r="I1146" s="55"/>
      <c r="J1146" s="55"/>
      <c r="K1146" s="55"/>
      <c r="L1146" s="55"/>
      <c r="M1146" s="55"/>
      <c r="N1146" s="55"/>
      <c r="O1146" s="55"/>
      <c r="P1146" s="55"/>
      <c r="Q1146" s="55"/>
      <c r="R1146" s="55"/>
      <c r="S1146" s="55"/>
      <c r="T1146" s="55"/>
      <c r="U1146" s="55"/>
      <c r="V1146" s="55"/>
    </row>
    <row r="1147" spans="3:22">
      <c r="C1147" s="55"/>
      <c r="D1147" s="55"/>
      <c r="E1147" s="55"/>
      <c r="F1147" s="55"/>
      <c r="G1147" s="55"/>
      <c r="H1147" s="55"/>
      <c r="I1147" s="55"/>
      <c r="J1147" s="55"/>
      <c r="K1147" s="55"/>
      <c r="L1147" s="55"/>
      <c r="M1147" s="55"/>
      <c r="N1147" s="55"/>
      <c r="O1147" s="55"/>
      <c r="P1147" s="55"/>
      <c r="Q1147" s="55"/>
      <c r="R1147" s="55"/>
      <c r="S1147" s="55"/>
      <c r="T1147" s="55"/>
      <c r="U1147" s="55"/>
      <c r="V1147" s="55"/>
    </row>
    <row r="1148" spans="3:22">
      <c r="C1148" s="55"/>
      <c r="D1148" s="55"/>
      <c r="E1148" s="55"/>
      <c r="F1148" s="55"/>
      <c r="G1148" s="55"/>
      <c r="H1148" s="55"/>
      <c r="I1148" s="55"/>
      <c r="J1148" s="55"/>
      <c r="K1148" s="55"/>
      <c r="L1148" s="55"/>
      <c r="M1148" s="55"/>
      <c r="N1148" s="55"/>
      <c r="O1148" s="55"/>
      <c r="P1148" s="55"/>
      <c r="Q1148" s="55"/>
      <c r="R1148" s="55"/>
      <c r="S1148" s="55"/>
      <c r="T1148" s="55"/>
      <c r="U1148" s="55"/>
      <c r="V1148" s="55"/>
    </row>
    <row r="1149" spans="3:22">
      <c r="C1149" s="55"/>
      <c r="D1149" s="55"/>
      <c r="E1149" s="55"/>
      <c r="F1149" s="55"/>
      <c r="G1149" s="55"/>
      <c r="H1149" s="55"/>
      <c r="I1149" s="55"/>
      <c r="J1149" s="55"/>
      <c r="K1149" s="55"/>
      <c r="L1149" s="55"/>
      <c r="M1149" s="55"/>
      <c r="N1149" s="55"/>
      <c r="O1149" s="55"/>
      <c r="P1149" s="55"/>
      <c r="Q1149" s="55"/>
      <c r="R1149" s="55"/>
      <c r="S1149" s="55"/>
      <c r="T1149" s="55"/>
      <c r="U1149" s="55"/>
      <c r="V1149" s="55"/>
    </row>
    <row r="1150" spans="3:22">
      <c r="C1150" s="55"/>
      <c r="D1150" s="55"/>
      <c r="E1150" s="55"/>
      <c r="F1150" s="55"/>
      <c r="G1150" s="55"/>
      <c r="H1150" s="55"/>
      <c r="I1150" s="55"/>
      <c r="J1150" s="55"/>
      <c r="K1150" s="55"/>
      <c r="L1150" s="55"/>
      <c r="M1150" s="55"/>
      <c r="N1150" s="55"/>
      <c r="O1150" s="55"/>
      <c r="P1150" s="55"/>
      <c r="Q1150" s="55"/>
      <c r="R1150" s="55"/>
      <c r="S1150" s="55"/>
      <c r="T1150" s="55"/>
      <c r="U1150" s="55"/>
      <c r="V1150" s="55"/>
    </row>
    <row r="1151" spans="3:22">
      <c r="C1151" s="55"/>
      <c r="D1151" s="55"/>
      <c r="E1151" s="68" t="s">
        <v>44</v>
      </c>
      <c r="F1151" s="68"/>
      <c r="G1151" s="68"/>
      <c r="H1151" s="68"/>
      <c r="I1151" s="68"/>
      <c r="J1151" s="68"/>
      <c r="K1151" s="68"/>
      <c r="L1151" s="68"/>
      <c r="M1151" s="68"/>
      <c r="N1151" s="68"/>
      <c r="O1151" s="68"/>
      <c r="P1151" s="68"/>
      <c r="Q1151" s="68"/>
      <c r="R1151" s="68"/>
      <c r="S1151" s="55"/>
      <c r="T1151" s="55"/>
      <c r="U1151" s="55"/>
      <c r="V1151" s="55"/>
    </row>
    <row r="1152" spans="3:22">
      <c r="C1152" s="55"/>
      <c r="D1152" s="55"/>
      <c r="E1152" s="68"/>
      <c r="F1152" s="68"/>
      <c r="G1152" s="68"/>
      <c r="H1152" s="68"/>
      <c r="I1152" s="68"/>
      <c r="J1152" s="68"/>
      <c r="K1152" s="68"/>
      <c r="L1152" s="68"/>
      <c r="M1152" s="68"/>
      <c r="N1152" s="68"/>
      <c r="O1152" s="68"/>
      <c r="P1152" s="68"/>
      <c r="Q1152" s="68"/>
      <c r="R1152" s="68"/>
      <c r="S1152" s="55"/>
      <c r="T1152" s="55"/>
      <c r="U1152" s="55"/>
      <c r="V1152" s="55"/>
    </row>
    <row r="1153" spans="3:22">
      <c r="C1153" s="55"/>
      <c r="D1153" s="55"/>
      <c r="E1153" s="68"/>
      <c r="F1153" s="68"/>
      <c r="G1153" s="68"/>
      <c r="H1153" s="68"/>
      <c r="I1153" s="68"/>
      <c r="J1153" s="68"/>
      <c r="K1153" s="68"/>
      <c r="L1153" s="68"/>
      <c r="M1153" s="68"/>
      <c r="N1153" s="68"/>
      <c r="O1153" s="68"/>
      <c r="P1153" s="68"/>
      <c r="Q1153" s="68"/>
      <c r="R1153" s="68"/>
      <c r="S1153" s="55"/>
      <c r="T1153" s="55"/>
      <c r="U1153" s="55"/>
      <c r="V1153" s="55"/>
    </row>
    <row r="1154" spans="3:22" ht="15.75" thickBot="1">
      <c r="C1154" s="55"/>
      <c r="D1154" s="55"/>
      <c r="E1154" s="55"/>
      <c r="F1154" s="55"/>
      <c r="G1154" s="55"/>
      <c r="H1154" s="55"/>
      <c r="I1154" s="55"/>
      <c r="J1154" s="55"/>
      <c r="K1154" s="55"/>
      <c r="L1154" s="55"/>
      <c r="M1154" s="55"/>
      <c r="N1154" s="55"/>
      <c r="O1154" s="55"/>
      <c r="P1154" s="55"/>
      <c r="Q1154" s="55"/>
      <c r="R1154" s="55"/>
      <c r="S1154" s="55"/>
      <c r="T1154" s="55"/>
      <c r="U1154" s="55"/>
      <c r="V1154" s="55"/>
    </row>
    <row r="1155" spans="3:22" ht="21" thickBot="1">
      <c r="C1155" s="69" t="s">
        <v>1</v>
      </c>
      <c r="D1155" s="70" t="s">
        <v>2</v>
      </c>
      <c r="E1155" s="70"/>
      <c r="F1155" s="71" t="s">
        <v>3</v>
      </c>
      <c r="G1155" s="71"/>
      <c r="H1155" s="71"/>
      <c r="I1155" s="71"/>
      <c r="J1155" s="71"/>
      <c r="K1155" s="71"/>
      <c r="L1155" s="71"/>
      <c r="M1155" s="71"/>
      <c r="N1155" s="71"/>
      <c r="O1155" s="71"/>
      <c r="P1155" s="71"/>
      <c r="Q1155" s="71"/>
      <c r="R1155" s="71"/>
      <c r="S1155" s="71"/>
      <c r="T1155" s="71"/>
      <c r="U1155" s="71"/>
      <c r="V1155" s="71"/>
    </row>
    <row r="1156" spans="3:22" ht="15.75" thickBot="1">
      <c r="C1156" s="69"/>
      <c r="D1156" s="70"/>
      <c r="E1156" s="70"/>
      <c r="F1156" s="22" t="s">
        <v>4</v>
      </c>
      <c r="G1156" s="22" t="s">
        <v>5</v>
      </c>
      <c r="H1156" s="22" t="s">
        <v>6</v>
      </c>
      <c r="I1156" s="22" t="s">
        <v>7</v>
      </c>
      <c r="J1156" s="22" t="s">
        <v>8</v>
      </c>
      <c r="K1156" s="22" t="s">
        <v>9</v>
      </c>
      <c r="L1156" s="22" t="s">
        <v>10</v>
      </c>
      <c r="M1156" s="22" t="s">
        <v>11</v>
      </c>
      <c r="N1156" s="22" t="s">
        <v>12</v>
      </c>
      <c r="O1156" s="22" t="s">
        <v>13</v>
      </c>
      <c r="P1156" s="22" t="s">
        <v>14</v>
      </c>
      <c r="Q1156" s="22" t="s">
        <v>15</v>
      </c>
      <c r="R1156" s="22" t="s">
        <v>16</v>
      </c>
      <c r="S1156" s="22" t="s">
        <v>17</v>
      </c>
      <c r="T1156" s="22" t="s">
        <v>18</v>
      </c>
      <c r="U1156" s="22" t="s">
        <v>19</v>
      </c>
      <c r="V1156" s="22" t="s">
        <v>20</v>
      </c>
    </row>
    <row r="1157" spans="3:22" ht="15.75" thickBot="1">
      <c r="C1157" s="23">
        <v>2</v>
      </c>
      <c r="D1157" s="72">
        <v>3</v>
      </c>
      <c r="E1157" s="72"/>
      <c r="F1157" s="23">
        <v>4</v>
      </c>
      <c r="G1157" s="23">
        <v>5</v>
      </c>
      <c r="H1157" s="23">
        <v>6</v>
      </c>
      <c r="I1157" s="23">
        <v>7</v>
      </c>
      <c r="J1157" s="23">
        <v>8</v>
      </c>
      <c r="K1157" s="23">
        <v>9</v>
      </c>
      <c r="L1157" s="23">
        <v>10</v>
      </c>
      <c r="M1157" s="23">
        <v>11</v>
      </c>
      <c r="N1157" s="23">
        <v>12</v>
      </c>
      <c r="O1157" s="23">
        <v>13</v>
      </c>
      <c r="P1157" s="23">
        <v>14</v>
      </c>
      <c r="Q1157" s="23">
        <v>15</v>
      </c>
      <c r="R1157" s="23">
        <v>16</v>
      </c>
      <c r="S1157" s="23">
        <v>17</v>
      </c>
      <c r="T1157" s="23">
        <v>18</v>
      </c>
      <c r="U1157" s="23">
        <v>19</v>
      </c>
      <c r="V1157" s="23">
        <v>20</v>
      </c>
    </row>
    <row r="1158" spans="3:22" ht="16.5" thickBot="1">
      <c r="C1158" s="73" t="s">
        <v>76</v>
      </c>
      <c r="D1158" s="67" t="s">
        <v>21</v>
      </c>
      <c r="E1158" s="67"/>
      <c r="F1158" s="60">
        <v>381</v>
      </c>
      <c r="G1158" s="24"/>
      <c r="H1158" s="23"/>
      <c r="I1158" s="23">
        <v>362</v>
      </c>
      <c r="J1158" s="23"/>
      <c r="K1158" s="24">
        <v>9</v>
      </c>
      <c r="L1158" s="23"/>
      <c r="M1158" s="23">
        <v>1</v>
      </c>
      <c r="N1158" s="23"/>
      <c r="O1158" s="23">
        <v>3</v>
      </c>
      <c r="P1158" s="23">
        <v>6</v>
      </c>
      <c r="Q1158" s="23"/>
      <c r="R1158" s="23"/>
      <c r="S1158" s="23"/>
      <c r="T1158" s="23"/>
      <c r="U1158" s="23"/>
      <c r="V1158" s="23"/>
    </row>
    <row r="1159" spans="3:22" ht="16.5" thickBot="1">
      <c r="C1159" s="73"/>
      <c r="D1159" s="72" t="s">
        <v>22</v>
      </c>
      <c r="E1159" s="72"/>
      <c r="F1159" s="60">
        <v>263</v>
      </c>
      <c r="G1159" s="24"/>
      <c r="H1159" s="23"/>
      <c r="I1159" s="23">
        <v>252</v>
      </c>
      <c r="J1159" s="23"/>
      <c r="K1159" s="29">
        <v>5</v>
      </c>
      <c r="L1159" s="23"/>
      <c r="M1159" s="23">
        <v>0</v>
      </c>
      <c r="N1159" s="23"/>
      <c r="O1159" s="23">
        <v>3</v>
      </c>
      <c r="P1159" s="23">
        <v>3</v>
      </c>
      <c r="Q1159" s="23"/>
      <c r="R1159" s="23"/>
      <c r="S1159" s="23"/>
      <c r="T1159" s="23"/>
      <c r="U1159" s="23"/>
      <c r="V1159" s="23"/>
    </row>
    <row r="1160" spans="3:22" ht="26.25" thickBot="1">
      <c r="C1160" s="73"/>
      <c r="D1160" s="25" t="s">
        <v>23</v>
      </c>
      <c r="E1160" s="25" t="s">
        <v>24</v>
      </c>
      <c r="F1160" s="26">
        <f>IF(F1158=0,"",F1159*100/F1158)</f>
        <v>69.028871391076109</v>
      </c>
      <c r="G1160" s="26">
        <f t="shared" ref="G1160:V1160" si="155">IF(G1158=0,0,G1159*100/G1158)</f>
        <v>0</v>
      </c>
      <c r="H1160" s="26">
        <f t="shared" si="155"/>
        <v>0</v>
      </c>
      <c r="I1160" s="26">
        <f t="shared" si="155"/>
        <v>69.613259668508292</v>
      </c>
      <c r="J1160" s="26">
        <f t="shared" si="155"/>
        <v>0</v>
      </c>
      <c r="K1160" s="26">
        <f t="shared" si="155"/>
        <v>55.555555555555557</v>
      </c>
      <c r="L1160" s="26">
        <f t="shared" si="155"/>
        <v>0</v>
      </c>
      <c r="M1160" s="26">
        <f t="shared" si="155"/>
        <v>0</v>
      </c>
      <c r="N1160" s="26">
        <f t="shared" si="155"/>
        <v>0</v>
      </c>
      <c r="O1160" s="26">
        <f t="shared" si="155"/>
        <v>100</v>
      </c>
      <c r="P1160" s="26">
        <f t="shared" si="155"/>
        <v>50</v>
      </c>
      <c r="Q1160" s="26">
        <f t="shared" si="155"/>
        <v>0</v>
      </c>
      <c r="R1160" s="26">
        <f t="shared" si="155"/>
        <v>0</v>
      </c>
      <c r="S1160" s="26">
        <f t="shared" si="155"/>
        <v>0</v>
      </c>
      <c r="T1160" s="26">
        <f t="shared" si="155"/>
        <v>0</v>
      </c>
      <c r="U1160" s="26">
        <f t="shared" si="155"/>
        <v>0</v>
      </c>
      <c r="V1160" s="26">
        <f t="shared" si="155"/>
        <v>0</v>
      </c>
    </row>
    <row r="1161" spans="3:22" ht="16.5" thickBot="1">
      <c r="C1161" s="73"/>
      <c r="D1161" s="67" t="s">
        <v>25</v>
      </c>
      <c r="E1161" s="67"/>
      <c r="F1161" s="60">
        <v>0</v>
      </c>
      <c r="G1161" s="23"/>
      <c r="H1161" s="23"/>
      <c r="I1161" s="23">
        <v>106</v>
      </c>
      <c r="J1161" s="23"/>
      <c r="K1161" s="23"/>
      <c r="L1161" s="23"/>
      <c r="M1161" s="23">
        <v>0</v>
      </c>
      <c r="N1161" s="23"/>
      <c r="O1161" s="23"/>
      <c r="P1161" s="23"/>
      <c r="Q1161" s="23"/>
      <c r="R1161" s="23"/>
      <c r="S1161" s="23"/>
      <c r="T1161" s="23"/>
      <c r="U1161" s="23"/>
      <c r="V1161" s="23"/>
    </row>
    <row r="1162" spans="3:22" ht="16.5" thickBot="1">
      <c r="C1162" s="73"/>
      <c r="D1162" s="72" t="s">
        <v>22</v>
      </c>
      <c r="E1162" s="72"/>
      <c r="F1162" s="60">
        <v>0</v>
      </c>
      <c r="G1162" s="23"/>
      <c r="H1162" s="23"/>
      <c r="I1162" s="23">
        <v>79</v>
      </c>
      <c r="J1162" s="23"/>
      <c r="K1162" s="23"/>
      <c r="L1162" s="23"/>
      <c r="M1162" s="23">
        <v>0</v>
      </c>
      <c r="N1162" s="23"/>
      <c r="O1162" s="23"/>
      <c r="P1162" s="23"/>
      <c r="Q1162" s="23"/>
      <c r="R1162" s="23"/>
      <c r="S1162" s="23"/>
      <c r="T1162" s="23"/>
      <c r="U1162" s="23"/>
      <c r="V1162" s="23"/>
    </row>
    <row r="1163" spans="3:22" ht="26.25" thickBot="1">
      <c r="C1163" s="73"/>
      <c r="D1163" s="25" t="s">
        <v>23</v>
      </c>
      <c r="E1163" s="27" t="s">
        <v>24</v>
      </c>
      <c r="F1163" s="26" t="str">
        <f>IF(F1161=0,"",F1162*100/F1161)</f>
        <v/>
      </c>
      <c r="G1163" s="26">
        <f t="shared" ref="G1163:V1163" si="156">IF(G1161=0,0,G1162*100/G1161)</f>
        <v>0</v>
      </c>
      <c r="H1163" s="26">
        <f t="shared" si="156"/>
        <v>0</v>
      </c>
      <c r="I1163" s="26">
        <f t="shared" si="156"/>
        <v>74.528301886792448</v>
      </c>
      <c r="J1163" s="26">
        <f t="shared" si="156"/>
        <v>0</v>
      </c>
      <c r="K1163" s="26">
        <f t="shared" si="156"/>
        <v>0</v>
      </c>
      <c r="L1163" s="26">
        <f t="shared" si="156"/>
        <v>0</v>
      </c>
      <c r="M1163" s="26">
        <f t="shared" si="156"/>
        <v>0</v>
      </c>
      <c r="N1163" s="26">
        <f t="shared" si="156"/>
        <v>0</v>
      </c>
      <c r="O1163" s="26">
        <f t="shared" si="156"/>
        <v>0</v>
      </c>
      <c r="P1163" s="26">
        <f t="shared" si="156"/>
        <v>0</v>
      </c>
      <c r="Q1163" s="26">
        <f t="shared" si="156"/>
        <v>0</v>
      </c>
      <c r="R1163" s="26">
        <f t="shared" si="156"/>
        <v>0</v>
      </c>
      <c r="S1163" s="26">
        <f t="shared" si="156"/>
        <v>0</v>
      </c>
      <c r="T1163" s="26">
        <f t="shared" si="156"/>
        <v>0</v>
      </c>
      <c r="U1163" s="26">
        <f t="shared" si="156"/>
        <v>0</v>
      </c>
      <c r="V1163" s="26">
        <f t="shared" si="156"/>
        <v>0</v>
      </c>
    </row>
    <row r="1164" spans="3:22" ht="16.5" thickBot="1">
      <c r="C1164" s="73"/>
      <c r="D1164" s="67" t="s">
        <v>26</v>
      </c>
      <c r="E1164" s="67"/>
      <c r="F1164" s="60">
        <v>252</v>
      </c>
      <c r="G1164" s="23"/>
      <c r="H1164" s="23"/>
      <c r="I1164" s="23">
        <v>241</v>
      </c>
      <c r="J1164" s="23"/>
      <c r="K1164" s="23">
        <v>5</v>
      </c>
      <c r="L1164" s="23"/>
      <c r="M1164" s="23">
        <v>0</v>
      </c>
      <c r="N1164" s="23"/>
      <c r="O1164" s="23">
        <v>3</v>
      </c>
      <c r="P1164" s="23">
        <v>3</v>
      </c>
      <c r="Q1164" s="23"/>
      <c r="R1164" s="23"/>
      <c r="S1164" s="23"/>
      <c r="T1164" s="23"/>
      <c r="U1164" s="23"/>
      <c r="V1164" s="23"/>
    </row>
    <row r="1165" spans="3:22" ht="16.5" thickBot="1">
      <c r="C1165" s="73"/>
      <c r="D1165" s="72" t="s">
        <v>22</v>
      </c>
      <c r="E1165" s="72"/>
      <c r="F1165" s="60">
        <v>140</v>
      </c>
      <c r="G1165" s="23"/>
      <c r="H1165" s="23"/>
      <c r="I1165" s="23">
        <v>132</v>
      </c>
      <c r="J1165" s="23"/>
      <c r="K1165" s="23">
        <v>4</v>
      </c>
      <c r="L1165" s="23"/>
      <c r="M1165" s="23">
        <v>0</v>
      </c>
      <c r="N1165" s="23"/>
      <c r="O1165" s="23">
        <v>3</v>
      </c>
      <c r="P1165" s="23">
        <v>1</v>
      </c>
      <c r="Q1165" s="23"/>
      <c r="R1165" s="23"/>
      <c r="S1165" s="23"/>
      <c r="T1165" s="23"/>
      <c r="U1165" s="23"/>
      <c r="V1165" s="23"/>
    </row>
    <row r="1166" spans="3:22" ht="26.25" thickBot="1">
      <c r="C1166" s="73"/>
      <c r="D1166" s="25" t="s">
        <v>23</v>
      </c>
      <c r="E1166" s="27" t="s">
        <v>24</v>
      </c>
      <c r="F1166" s="26">
        <f>IF(F1164=0,"",F1165*100/F1164)</f>
        <v>55.555555555555557</v>
      </c>
      <c r="G1166" s="26">
        <f t="shared" ref="G1166:V1166" si="157">IF(G1164=0,0,G1165*100/G1164)</f>
        <v>0</v>
      </c>
      <c r="H1166" s="26">
        <f t="shared" si="157"/>
        <v>0</v>
      </c>
      <c r="I1166" s="26">
        <f t="shared" si="157"/>
        <v>54.771784232365142</v>
      </c>
      <c r="J1166" s="26">
        <f t="shared" si="157"/>
        <v>0</v>
      </c>
      <c r="K1166" s="26">
        <f t="shared" si="157"/>
        <v>80</v>
      </c>
      <c r="L1166" s="26">
        <f t="shared" si="157"/>
        <v>0</v>
      </c>
      <c r="M1166" s="26">
        <f t="shared" si="157"/>
        <v>0</v>
      </c>
      <c r="N1166" s="26">
        <f t="shared" si="157"/>
        <v>0</v>
      </c>
      <c r="O1166" s="26">
        <f t="shared" si="157"/>
        <v>100</v>
      </c>
      <c r="P1166" s="26">
        <f t="shared" si="157"/>
        <v>33.333333333333336</v>
      </c>
      <c r="Q1166" s="26">
        <f t="shared" si="157"/>
        <v>0</v>
      </c>
      <c r="R1166" s="26">
        <f t="shared" si="157"/>
        <v>0</v>
      </c>
      <c r="S1166" s="26">
        <f t="shared" si="157"/>
        <v>0</v>
      </c>
      <c r="T1166" s="26">
        <f t="shared" si="157"/>
        <v>0</v>
      </c>
      <c r="U1166" s="26">
        <f t="shared" si="157"/>
        <v>0</v>
      </c>
      <c r="V1166" s="26">
        <f t="shared" si="157"/>
        <v>0</v>
      </c>
    </row>
    <row r="1167" spans="3:22" ht="16.5" thickBot="1">
      <c r="C1167" s="23"/>
      <c r="D1167" s="67"/>
      <c r="E1167" s="67"/>
      <c r="F1167" s="28">
        <v>36.700000000000003</v>
      </c>
      <c r="G1167" s="28"/>
      <c r="H1167" s="28"/>
      <c r="I1167" s="28">
        <f>I1165*100/I1158</f>
        <v>36.464088397790057</v>
      </c>
      <c r="J1167" s="28"/>
      <c r="K1167" s="28"/>
      <c r="L1167" s="28"/>
      <c r="M1167" s="28">
        <f t="shared" ref="M1167:V1167" si="158">IF(M1158="","",M1165/M1158*100)</f>
        <v>0</v>
      </c>
      <c r="N1167" s="28" t="str">
        <f t="shared" si="158"/>
        <v/>
      </c>
      <c r="O1167" s="28">
        <f t="shared" si="158"/>
        <v>100</v>
      </c>
      <c r="P1167" s="28">
        <f t="shared" si="158"/>
        <v>16.666666666666664</v>
      </c>
      <c r="Q1167" s="28" t="str">
        <f t="shared" si="158"/>
        <v/>
      </c>
      <c r="R1167" s="28" t="str">
        <f t="shared" si="158"/>
        <v/>
      </c>
      <c r="S1167" s="28" t="str">
        <f t="shared" si="158"/>
        <v/>
      </c>
      <c r="T1167" s="28" t="str">
        <f t="shared" si="158"/>
        <v/>
      </c>
      <c r="U1167" s="28" t="str">
        <f t="shared" si="158"/>
        <v/>
      </c>
      <c r="V1167" s="28" t="str">
        <f t="shared" si="158"/>
        <v/>
      </c>
    </row>
    <row r="1168" spans="3:22">
      <c r="C1168" s="55"/>
      <c r="D1168" s="55"/>
      <c r="E1168" s="55"/>
      <c r="F1168" s="55"/>
      <c r="G1168" s="55"/>
      <c r="H1168" s="55"/>
      <c r="I1168" s="55"/>
      <c r="J1168" s="55"/>
      <c r="K1168" s="55"/>
      <c r="L1168" s="55"/>
      <c r="M1168" s="55"/>
      <c r="N1168" s="55"/>
      <c r="O1168" s="55"/>
      <c r="P1168" s="55"/>
      <c r="Q1168" s="55"/>
      <c r="R1168" s="55"/>
      <c r="S1168" s="55"/>
      <c r="T1168" s="55"/>
      <c r="U1168" s="55"/>
      <c r="V1168" s="55"/>
    </row>
    <row r="1169" spans="3:22">
      <c r="C1169" s="55"/>
      <c r="D1169" s="55"/>
      <c r="E1169" s="55"/>
      <c r="F1169" s="55"/>
      <c r="G1169" s="55"/>
      <c r="H1169" s="55"/>
      <c r="I1169" s="55"/>
      <c r="J1169" s="55"/>
      <c r="K1169" s="55"/>
      <c r="L1169" s="55"/>
      <c r="M1169" s="55"/>
      <c r="N1169" s="55"/>
      <c r="O1169" s="55"/>
      <c r="P1169" s="55"/>
      <c r="Q1169" s="55"/>
      <c r="R1169" s="55"/>
      <c r="S1169" s="55"/>
      <c r="T1169" s="55"/>
      <c r="U1169" s="55"/>
      <c r="V1169" s="55"/>
    </row>
    <row r="1170" spans="3:22">
      <c r="C1170" s="55"/>
      <c r="D1170" s="55"/>
      <c r="E1170" s="55"/>
      <c r="F1170" s="55"/>
      <c r="G1170" s="55"/>
      <c r="H1170" s="55"/>
      <c r="I1170" s="55"/>
      <c r="J1170" s="55"/>
      <c r="K1170" s="55"/>
      <c r="L1170" s="55"/>
      <c r="M1170" s="55"/>
      <c r="N1170" s="55"/>
      <c r="O1170" s="55"/>
      <c r="P1170" s="55"/>
      <c r="Q1170" s="55"/>
      <c r="R1170" s="55"/>
      <c r="S1170" s="55"/>
      <c r="T1170" s="55"/>
      <c r="U1170" s="55"/>
      <c r="V1170" s="55"/>
    </row>
    <row r="1171" spans="3:22">
      <c r="C1171" s="55"/>
      <c r="D1171" s="55"/>
      <c r="E1171" s="74" t="s">
        <v>77</v>
      </c>
      <c r="F1171" s="74"/>
      <c r="G1171" s="74"/>
      <c r="H1171" s="74"/>
      <c r="I1171" s="74"/>
      <c r="J1171" s="74"/>
      <c r="K1171" s="74"/>
      <c r="L1171" s="74"/>
      <c r="M1171" s="74"/>
      <c r="N1171" s="74"/>
      <c r="O1171" s="74"/>
      <c r="P1171" s="74"/>
      <c r="Q1171" s="74"/>
      <c r="R1171" s="74"/>
      <c r="S1171" s="55"/>
      <c r="T1171" s="55"/>
      <c r="U1171" s="55"/>
      <c r="V1171" s="55"/>
    </row>
    <row r="1172" spans="3:22">
      <c r="C1172" s="55"/>
      <c r="D1172" s="55"/>
      <c r="E1172" s="74"/>
      <c r="F1172" s="74"/>
      <c r="G1172" s="74"/>
      <c r="H1172" s="74"/>
      <c r="I1172" s="74"/>
      <c r="J1172" s="74"/>
      <c r="K1172" s="74"/>
      <c r="L1172" s="74"/>
      <c r="M1172" s="74"/>
      <c r="N1172" s="74"/>
      <c r="O1172" s="74"/>
      <c r="P1172" s="74"/>
      <c r="Q1172" s="74"/>
      <c r="R1172" s="74"/>
      <c r="S1172" s="55"/>
      <c r="T1172" s="55"/>
      <c r="U1172" s="55"/>
      <c r="V1172" s="55"/>
    </row>
    <row r="1173" spans="3:22">
      <c r="C1173" s="55"/>
      <c r="D1173" s="55"/>
      <c r="E1173" s="74"/>
      <c r="F1173" s="74"/>
      <c r="G1173" s="74"/>
      <c r="H1173" s="74"/>
      <c r="I1173" s="74"/>
      <c r="J1173" s="74"/>
      <c r="K1173" s="74"/>
      <c r="L1173" s="74"/>
      <c r="M1173" s="74"/>
      <c r="N1173" s="74"/>
      <c r="O1173" s="74"/>
      <c r="P1173" s="74"/>
      <c r="Q1173" s="74"/>
      <c r="R1173" s="74"/>
      <c r="S1173" s="55"/>
      <c r="T1173" s="55"/>
      <c r="U1173" s="55"/>
      <c r="V1173" s="55"/>
    </row>
    <row r="1174" spans="3:22" ht="15.75" thickBot="1">
      <c r="C1174" s="55"/>
      <c r="D1174" s="55"/>
      <c r="E1174" s="55"/>
      <c r="F1174" s="55"/>
      <c r="G1174" s="55"/>
      <c r="H1174" s="55"/>
      <c r="I1174" s="55"/>
      <c r="J1174" s="55"/>
      <c r="K1174" s="55"/>
      <c r="L1174" s="55"/>
      <c r="M1174" s="55"/>
      <c r="N1174" s="55"/>
      <c r="O1174" s="55"/>
      <c r="P1174" s="55"/>
      <c r="Q1174" s="55"/>
      <c r="R1174" s="55"/>
      <c r="S1174" s="55"/>
      <c r="T1174" s="55"/>
      <c r="U1174" s="55"/>
      <c r="V1174" s="55"/>
    </row>
    <row r="1175" spans="3:22" ht="21" thickBot="1">
      <c r="C1175" s="69" t="s">
        <v>1</v>
      </c>
      <c r="D1175" s="70" t="s">
        <v>2</v>
      </c>
      <c r="E1175" s="70"/>
      <c r="F1175" s="71" t="s">
        <v>3</v>
      </c>
      <c r="G1175" s="71"/>
      <c r="H1175" s="71"/>
      <c r="I1175" s="71"/>
      <c r="J1175" s="71"/>
      <c r="K1175" s="71"/>
      <c r="L1175" s="71"/>
      <c r="M1175" s="71"/>
      <c r="N1175" s="71"/>
      <c r="O1175" s="71"/>
      <c r="P1175" s="71"/>
      <c r="Q1175" s="71"/>
      <c r="R1175" s="71"/>
      <c r="S1175" s="71"/>
      <c r="T1175" s="71"/>
      <c r="U1175" s="71"/>
      <c r="V1175" s="71"/>
    </row>
    <row r="1176" spans="3:22" ht="15.75" thickBot="1">
      <c r="C1176" s="69"/>
      <c r="D1176" s="70"/>
      <c r="E1176" s="70"/>
      <c r="F1176" s="22" t="s">
        <v>4</v>
      </c>
      <c r="G1176" s="22" t="s">
        <v>5</v>
      </c>
      <c r="H1176" s="22" t="s">
        <v>6</v>
      </c>
      <c r="I1176" s="22" t="s">
        <v>7</v>
      </c>
      <c r="J1176" s="22" t="s">
        <v>8</v>
      </c>
      <c r="K1176" s="22" t="s">
        <v>9</v>
      </c>
      <c r="L1176" s="22" t="s">
        <v>10</v>
      </c>
      <c r="M1176" s="22" t="s">
        <v>11</v>
      </c>
      <c r="N1176" s="22" t="s">
        <v>12</v>
      </c>
      <c r="O1176" s="22" t="s">
        <v>13</v>
      </c>
      <c r="P1176" s="22" t="s">
        <v>14</v>
      </c>
      <c r="Q1176" s="22" t="s">
        <v>15</v>
      </c>
      <c r="R1176" s="22" t="s">
        <v>16</v>
      </c>
      <c r="S1176" s="22" t="s">
        <v>17</v>
      </c>
      <c r="T1176" s="22" t="s">
        <v>18</v>
      </c>
      <c r="U1176" s="22" t="s">
        <v>19</v>
      </c>
      <c r="V1176" s="22" t="s">
        <v>20</v>
      </c>
    </row>
    <row r="1177" spans="3:22" ht="15.75" thickBot="1">
      <c r="C1177" s="23">
        <v>2</v>
      </c>
      <c r="D1177" s="72">
        <v>3</v>
      </c>
      <c r="E1177" s="72"/>
      <c r="F1177" s="23">
        <v>4</v>
      </c>
      <c r="G1177" s="23">
        <v>5</v>
      </c>
      <c r="H1177" s="23">
        <v>6</v>
      </c>
      <c r="I1177" s="23">
        <v>7</v>
      </c>
      <c r="J1177" s="23">
        <v>8</v>
      </c>
      <c r="K1177" s="23">
        <v>9</v>
      </c>
      <c r="L1177" s="23">
        <v>10</v>
      </c>
      <c r="M1177" s="23">
        <v>11</v>
      </c>
      <c r="N1177" s="23">
        <v>12</v>
      </c>
      <c r="O1177" s="23">
        <v>13</v>
      </c>
      <c r="P1177" s="23">
        <v>14</v>
      </c>
      <c r="Q1177" s="23">
        <v>15</v>
      </c>
      <c r="R1177" s="23">
        <v>16</v>
      </c>
      <c r="S1177" s="23">
        <v>17</v>
      </c>
      <c r="T1177" s="23">
        <v>18</v>
      </c>
      <c r="U1177" s="23">
        <v>19</v>
      </c>
      <c r="V1177" s="23">
        <v>20</v>
      </c>
    </row>
    <row r="1178" spans="3:22" ht="16.5" thickBot="1">
      <c r="C1178" s="73" t="s">
        <v>58</v>
      </c>
      <c r="D1178" s="67" t="s">
        <v>21</v>
      </c>
      <c r="E1178" s="67"/>
      <c r="F1178" s="60">
        <v>0</v>
      </c>
      <c r="G1178" s="24"/>
      <c r="H1178" s="23"/>
      <c r="I1178" s="23"/>
      <c r="J1178" s="23"/>
      <c r="K1178" s="24"/>
      <c r="L1178" s="23"/>
      <c r="M1178" s="23"/>
      <c r="N1178" s="23"/>
      <c r="O1178" s="23"/>
      <c r="P1178" s="23"/>
      <c r="Q1178" s="23"/>
      <c r="R1178" s="23"/>
      <c r="S1178" s="23"/>
      <c r="T1178" s="23"/>
      <c r="U1178" s="23"/>
      <c r="V1178" s="23"/>
    </row>
    <row r="1179" spans="3:22" ht="16.5" thickBot="1">
      <c r="C1179" s="73"/>
      <c r="D1179" s="72" t="s">
        <v>22</v>
      </c>
      <c r="E1179" s="72"/>
      <c r="F1179" s="60">
        <v>0</v>
      </c>
      <c r="G1179" s="24"/>
      <c r="H1179" s="23"/>
      <c r="I1179" s="23"/>
      <c r="J1179" s="23"/>
      <c r="K1179" s="24"/>
      <c r="L1179" s="23"/>
      <c r="M1179" s="23"/>
      <c r="N1179" s="23"/>
      <c r="O1179" s="23"/>
      <c r="P1179" s="23"/>
      <c r="Q1179" s="23"/>
      <c r="R1179" s="23"/>
      <c r="S1179" s="23"/>
      <c r="T1179" s="23"/>
      <c r="U1179" s="23"/>
      <c r="V1179" s="23"/>
    </row>
    <row r="1180" spans="3:22" ht="26.25" thickBot="1">
      <c r="C1180" s="73"/>
      <c r="D1180" s="25" t="s">
        <v>23</v>
      </c>
      <c r="E1180" s="25" t="s">
        <v>24</v>
      </c>
      <c r="F1180" s="26" t="str">
        <f>IF(F1178=0,"",F1179*100/F1178)</f>
        <v/>
      </c>
      <c r="G1180" s="26"/>
      <c r="H1180" s="26" t="str">
        <f>IF(H1178="","",H1179*100/H1178)</f>
        <v/>
      </c>
      <c r="I1180" s="26" t="str">
        <f>IF(I1178="","",$I$10*100/$I$9)</f>
        <v/>
      </c>
      <c r="J1180" s="26" t="str">
        <f>IF(J1178="","",J1179*100/J1178)</f>
        <v/>
      </c>
      <c r="K1180" s="26">
        <v>0</v>
      </c>
      <c r="L1180" s="26" t="str">
        <f>IF(L1178="","",L1179*100/L1178)</f>
        <v/>
      </c>
      <c r="M1180" s="26">
        <v>0</v>
      </c>
      <c r="N1180" s="26" t="str">
        <f>IF(N1178="","",N1179*100/N1178)</f>
        <v/>
      </c>
      <c r="O1180" s="26" t="str">
        <f>IF(O1178="","",O1179*100/O1178)</f>
        <v/>
      </c>
      <c r="P1180" s="26">
        <v>0</v>
      </c>
      <c r="Q1180" s="26" t="str">
        <f t="shared" ref="Q1180:V1180" si="159">IF(Q1178="","",Q1179*100/Q1178)</f>
        <v/>
      </c>
      <c r="R1180" s="26" t="str">
        <f t="shared" si="159"/>
        <v/>
      </c>
      <c r="S1180" s="26" t="str">
        <f t="shared" si="159"/>
        <v/>
      </c>
      <c r="T1180" s="26" t="str">
        <f t="shared" si="159"/>
        <v/>
      </c>
      <c r="U1180" s="26" t="str">
        <f t="shared" si="159"/>
        <v/>
      </c>
      <c r="V1180" s="26" t="str">
        <f t="shared" si="159"/>
        <v/>
      </c>
    </row>
    <row r="1181" spans="3:22" ht="16.5" thickBot="1">
      <c r="C1181" s="73"/>
      <c r="D1181" s="67" t="s">
        <v>25</v>
      </c>
      <c r="E1181" s="67"/>
      <c r="F1181" s="60">
        <v>0</v>
      </c>
      <c r="G1181" s="23"/>
      <c r="H1181" s="23"/>
      <c r="I1181" s="23"/>
      <c r="J1181" s="23"/>
      <c r="K1181" s="23"/>
      <c r="L1181" s="23"/>
      <c r="M1181" s="23"/>
      <c r="N1181" s="23"/>
      <c r="O1181" s="23"/>
      <c r="P1181" s="23"/>
      <c r="Q1181" s="23"/>
      <c r="R1181" s="23"/>
      <c r="S1181" s="23"/>
      <c r="T1181" s="23"/>
      <c r="U1181" s="23"/>
      <c r="V1181" s="23"/>
    </row>
    <row r="1182" spans="3:22" ht="16.5" thickBot="1">
      <c r="C1182" s="73"/>
      <c r="D1182" s="72" t="s">
        <v>22</v>
      </c>
      <c r="E1182" s="72"/>
      <c r="F1182" s="60">
        <v>0</v>
      </c>
      <c r="G1182" s="23"/>
      <c r="H1182" s="23"/>
      <c r="I1182" s="23"/>
      <c r="J1182" s="23"/>
      <c r="K1182" s="23"/>
      <c r="L1182" s="23"/>
      <c r="M1182" s="23"/>
      <c r="N1182" s="23"/>
      <c r="O1182" s="23"/>
      <c r="P1182" s="23"/>
      <c r="Q1182" s="23"/>
      <c r="R1182" s="23"/>
      <c r="S1182" s="23"/>
      <c r="T1182" s="23"/>
      <c r="U1182" s="23"/>
      <c r="V1182" s="23"/>
    </row>
    <row r="1183" spans="3:22" ht="26.25" thickBot="1">
      <c r="C1183" s="73"/>
      <c r="D1183" s="25" t="s">
        <v>23</v>
      </c>
      <c r="E1183" s="27" t="s">
        <v>24</v>
      </c>
      <c r="F1183" s="26" t="str">
        <f>IF(F1181=0,"",F1182*100/F1181)</f>
        <v/>
      </c>
      <c r="G1183" s="26">
        <f>IF(G1181=0,0,G1182*100/G1181)</f>
        <v>0</v>
      </c>
      <c r="H1183" s="26">
        <f>IF(H1181=0,0,H1182*100/H1181)</f>
        <v>0</v>
      </c>
      <c r="I1183" s="26">
        <f>IF(I1181=0,0,I1182*100/I1181)</f>
        <v>0</v>
      </c>
      <c r="J1183" s="26">
        <f>IF(J1181=0,0,J1182*100/J1181)</f>
        <v>0</v>
      </c>
      <c r="K1183" s="26">
        <v>0</v>
      </c>
      <c r="L1183" s="26">
        <f t="shared" ref="L1183:V1183" si="160">IF(L1181=0,0,L1182*100/L1181)</f>
        <v>0</v>
      </c>
      <c r="M1183" s="26">
        <f t="shared" si="160"/>
        <v>0</v>
      </c>
      <c r="N1183" s="26">
        <f t="shared" si="160"/>
        <v>0</v>
      </c>
      <c r="O1183" s="26">
        <f t="shared" si="160"/>
        <v>0</v>
      </c>
      <c r="P1183" s="26">
        <f t="shared" si="160"/>
        <v>0</v>
      </c>
      <c r="Q1183" s="26">
        <f t="shared" si="160"/>
        <v>0</v>
      </c>
      <c r="R1183" s="26">
        <f t="shared" si="160"/>
        <v>0</v>
      </c>
      <c r="S1183" s="26">
        <f t="shared" si="160"/>
        <v>0</v>
      </c>
      <c r="T1183" s="26">
        <f t="shared" si="160"/>
        <v>0</v>
      </c>
      <c r="U1183" s="26">
        <f t="shared" si="160"/>
        <v>0</v>
      </c>
      <c r="V1183" s="26">
        <f t="shared" si="160"/>
        <v>0</v>
      </c>
    </row>
    <row r="1184" spans="3:22" ht="16.5" thickBot="1">
      <c r="C1184" s="73"/>
      <c r="D1184" s="67" t="s">
        <v>26</v>
      </c>
      <c r="E1184" s="67"/>
      <c r="F1184" s="60">
        <v>0</v>
      </c>
      <c r="G1184" s="23"/>
      <c r="H1184" s="23"/>
      <c r="I1184" s="23"/>
      <c r="J1184" s="23"/>
      <c r="K1184" s="23"/>
      <c r="L1184" s="23"/>
      <c r="M1184" s="23"/>
      <c r="N1184" s="23"/>
      <c r="O1184" s="23"/>
      <c r="P1184" s="23"/>
      <c r="Q1184" s="23"/>
      <c r="R1184" s="23"/>
      <c r="S1184" s="23"/>
      <c r="T1184" s="23"/>
      <c r="U1184" s="23"/>
      <c r="V1184" s="23"/>
    </row>
    <row r="1185" spans="3:22" ht="16.5" thickBot="1">
      <c r="C1185" s="73"/>
      <c r="D1185" s="72" t="s">
        <v>22</v>
      </c>
      <c r="E1185" s="72"/>
      <c r="F1185" s="60">
        <v>0</v>
      </c>
      <c r="G1185" s="23"/>
      <c r="H1185" s="23"/>
      <c r="I1185" s="23"/>
      <c r="J1185" s="23"/>
      <c r="K1185" s="23"/>
      <c r="L1185" s="23"/>
      <c r="M1185" s="23"/>
      <c r="N1185" s="23"/>
      <c r="O1185" s="23"/>
      <c r="P1185" s="23"/>
      <c r="Q1185" s="23"/>
      <c r="R1185" s="23"/>
      <c r="S1185" s="23"/>
      <c r="T1185" s="23"/>
      <c r="U1185" s="23"/>
      <c r="V1185" s="23"/>
    </row>
    <row r="1186" spans="3:22" ht="26.25" thickBot="1">
      <c r="C1186" s="73"/>
      <c r="D1186" s="25" t="s">
        <v>23</v>
      </c>
      <c r="E1186" s="27" t="s">
        <v>24</v>
      </c>
      <c r="F1186" s="26" t="str">
        <f>IF(F1184=0,"",F1185*100/F1184)</f>
        <v/>
      </c>
      <c r="G1186" s="26" t="str">
        <f>IF(G1184="","",G1185*100/G1184)</f>
        <v/>
      </c>
      <c r="H1186" s="26" t="str">
        <f>IF(H1184="","",H1185*100/H1184)</f>
        <v/>
      </c>
      <c r="I1186" s="26" t="str">
        <f>IF(I1184="","",I1185*100/I1184)</f>
        <v/>
      </c>
      <c r="J1186" s="26" t="str">
        <f>IF(J1184="","",J1185*100/J1184)</f>
        <v/>
      </c>
      <c r="K1186" s="26">
        <v>0</v>
      </c>
      <c r="L1186" s="26" t="str">
        <f>IF(L1184="","",L1185*100/L1184)</f>
        <v/>
      </c>
      <c r="M1186" s="26">
        <v>0</v>
      </c>
      <c r="N1186" s="26" t="str">
        <f>IF(N1184="","",N1185*100/N1184)</f>
        <v/>
      </c>
      <c r="O1186" s="26" t="str">
        <f>IF(O1184="","",O1185*100/O1184)</f>
        <v/>
      </c>
      <c r="P1186" s="26">
        <v>0</v>
      </c>
      <c r="Q1186" s="26" t="str">
        <f t="shared" ref="Q1186:V1186" si="161">IF(Q1184="","",Q1185*100/Q1184)</f>
        <v/>
      </c>
      <c r="R1186" s="26" t="str">
        <f t="shared" si="161"/>
        <v/>
      </c>
      <c r="S1186" s="26" t="str">
        <f t="shared" si="161"/>
        <v/>
      </c>
      <c r="T1186" s="26" t="str">
        <f t="shared" si="161"/>
        <v/>
      </c>
      <c r="U1186" s="26" t="str">
        <f t="shared" si="161"/>
        <v/>
      </c>
      <c r="V1186" s="26" t="str">
        <f t="shared" si="161"/>
        <v/>
      </c>
    </row>
    <row r="1187" spans="3:22" ht="16.5" thickBot="1">
      <c r="C1187" s="23"/>
      <c r="D1187" s="67"/>
      <c r="E1187" s="67"/>
      <c r="F1187" s="28"/>
      <c r="G1187" s="28"/>
      <c r="H1187" s="28"/>
      <c r="I1187" s="28" t="str">
        <f>IF(I1178="","",I1185/I1178*100)</f>
        <v/>
      </c>
      <c r="J1187" s="28"/>
      <c r="K1187" s="28"/>
      <c r="L1187" s="28"/>
      <c r="M1187" s="28">
        <v>0</v>
      </c>
      <c r="N1187" s="28" t="str">
        <f>IF(N1178="","",N1185/N1178*100)</f>
        <v/>
      </c>
      <c r="O1187" s="28" t="str">
        <f>IF(O1178="","",O1185/O1178*100)</f>
        <v/>
      </c>
      <c r="P1187" s="28">
        <v>0</v>
      </c>
      <c r="Q1187" s="28" t="str">
        <f t="shared" ref="Q1187:V1187" si="162">IF(Q1178="","",Q1185/Q1178*100)</f>
        <v/>
      </c>
      <c r="R1187" s="28" t="str">
        <f t="shared" si="162"/>
        <v/>
      </c>
      <c r="S1187" s="28" t="str">
        <f t="shared" si="162"/>
        <v/>
      </c>
      <c r="T1187" s="28" t="str">
        <f t="shared" si="162"/>
        <v/>
      </c>
      <c r="U1187" s="28" t="str">
        <f t="shared" si="162"/>
        <v/>
      </c>
      <c r="V1187" s="28" t="str">
        <f t="shared" si="162"/>
        <v/>
      </c>
    </row>
    <row r="1188" spans="3:22">
      <c r="C1188" s="55"/>
      <c r="D1188" s="55"/>
      <c r="E1188" s="55"/>
      <c r="F1188" s="55"/>
      <c r="G1188" s="55"/>
      <c r="H1188" s="55"/>
      <c r="I1188" s="55"/>
      <c r="J1188" s="55"/>
      <c r="K1188" s="55"/>
      <c r="L1188" s="55"/>
      <c r="M1188" s="55"/>
      <c r="N1188" s="55"/>
      <c r="O1188" s="55"/>
      <c r="P1188" s="55"/>
      <c r="Q1188" s="55"/>
      <c r="R1188" s="55"/>
      <c r="S1188" s="55"/>
      <c r="T1188" s="55"/>
      <c r="U1188" s="55"/>
      <c r="V1188" s="55"/>
    </row>
    <row r="1189" spans="3:22">
      <c r="C1189" s="55"/>
      <c r="D1189" s="55"/>
      <c r="E1189" s="55"/>
      <c r="F1189" s="55"/>
      <c r="G1189" s="55"/>
      <c r="H1189" s="55"/>
      <c r="I1189" s="55"/>
      <c r="J1189" s="55"/>
      <c r="K1189" s="55"/>
      <c r="L1189" s="55"/>
      <c r="M1189" s="55"/>
      <c r="N1189" s="55"/>
      <c r="O1189" s="55"/>
      <c r="P1189" s="55"/>
      <c r="Q1189" s="55"/>
      <c r="R1189" s="55"/>
      <c r="S1189" s="55"/>
      <c r="T1189" s="55"/>
      <c r="U1189" s="55"/>
      <c r="V1189" s="55"/>
    </row>
    <row r="1190" spans="3:22">
      <c r="C1190" s="55"/>
      <c r="D1190" s="55"/>
      <c r="E1190" s="68" t="s">
        <v>78</v>
      </c>
      <c r="F1190" s="68"/>
      <c r="G1190" s="68"/>
      <c r="H1190" s="68"/>
      <c r="I1190" s="68"/>
      <c r="J1190" s="68"/>
      <c r="K1190" s="68"/>
      <c r="L1190" s="68"/>
      <c r="M1190" s="68"/>
      <c r="N1190" s="68"/>
      <c r="O1190" s="68"/>
      <c r="P1190" s="68"/>
      <c r="Q1190" s="68"/>
      <c r="R1190" s="68"/>
      <c r="S1190" s="55"/>
      <c r="T1190" s="55"/>
      <c r="U1190" s="55"/>
      <c r="V1190" s="55"/>
    </row>
    <row r="1191" spans="3:22">
      <c r="C1191" s="55"/>
      <c r="D1191" s="55"/>
      <c r="E1191" s="68"/>
      <c r="F1191" s="68"/>
      <c r="G1191" s="68"/>
      <c r="H1191" s="68"/>
      <c r="I1191" s="68"/>
      <c r="J1191" s="68"/>
      <c r="K1191" s="68"/>
      <c r="L1191" s="68"/>
      <c r="M1191" s="68"/>
      <c r="N1191" s="68"/>
      <c r="O1191" s="68"/>
      <c r="P1191" s="68"/>
      <c r="Q1191" s="68"/>
      <c r="R1191" s="68"/>
      <c r="S1191" s="55"/>
      <c r="T1191" s="55"/>
      <c r="U1191" s="55"/>
      <c r="V1191" s="55"/>
    </row>
    <row r="1192" spans="3:22">
      <c r="C1192" s="55"/>
      <c r="D1192" s="55"/>
      <c r="E1192" s="68"/>
      <c r="F1192" s="68"/>
      <c r="G1192" s="68"/>
      <c r="H1192" s="68"/>
      <c r="I1192" s="68"/>
      <c r="J1192" s="68"/>
      <c r="K1192" s="68"/>
      <c r="L1192" s="68"/>
      <c r="M1192" s="68"/>
      <c r="N1192" s="68"/>
      <c r="O1192" s="68"/>
      <c r="P1192" s="68"/>
      <c r="Q1192" s="68"/>
      <c r="R1192" s="68"/>
      <c r="S1192" s="55"/>
      <c r="T1192" s="55"/>
      <c r="U1192" s="55"/>
      <c r="V1192" s="55"/>
    </row>
    <row r="1193" spans="3:22" ht="15.75" thickBot="1">
      <c r="C1193" s="55"/>
      <c r="D1193" s="55"/>
      <c r="E1193" s="55"/>
      <c r="F1193" s="55"/>
      <c r="G1193" s="55"/>
      <c r="H1193" s="55"/>
      <c r="I1193" s="55"/>
      <c r="J1193" s="55"/>
      <c r="K1193" s="55"/>
      <c r="L1193" s="55"/>
      <c r="M1193" s="55"/>
      <c r="N1193" s="55"/>
      <c r="O1193" s="55"/>
      <c r="P1193" s="55"/>
      <c r="Q1193" s="55"/>
      <c r="R1193" s="55"/>
      <c r="S1193" s="55"/>
      <c r="T1193" s="55"/>
      <c r="U1193" s="55"/>
      <c r="V1193" s="55"/>
    </row>
    <row r="1194" spans="3:22" ht="21" thickBot="1">
      <c r="C1194" s="69" t="s">
        <v>1</v>
      </c>
      <c r="D1194" s="70" t="s">
        <v>2</v>
      </c>
      <c r="E1194" s="70"/>
      <c r="F1194" s="71" t="s">
        <v>3</v>
      </c>
      <c r="G1194" s="71"/>
      <c r="H1194" s="71"/>
      <c r="I1194" s="71"/>
      <c r="J1194" s="71"/>
      <c r="K1194" s="71"/>
      <c r="L1194" s="71"/>
      <c r="M1194" s="71"/>
      <c r="N1194" s="71"/>
      <c r="O1194" s="71"/>
      <c r="P1194" s="71"/>
      <c r="Q1194" s="71"/>
      <c r="R1194" s="71"/>
      <c r="S1194" s="71"/>
      <c r="T1194" s="71"/>
      <c r="U1194" s="71"/>
      <c r="V1194" s="71"/>
    </row>
    <row r="1195" spans="3:22" ht="15.75" thickBot="1">
      <c r="C1195" s="69"/>
      <c r="D1195" s="70"/>
      <c r="E1195" s="70"/>
      <c r="F1195" s="22" t="s">
        <v>4</v>
      </c>
      <c r="G1195" s="22" t="s">
        <v>5</v>
      </c>
      <c r="H1195" s="22" t="s">
        <v>6</v>
      </c>
      <c r="I1195" s="22" t="s">
        <v>7</v>
      </c>
      <c r="J1195" s="22" t="s">
        <v>8</v>
      </c>
      <c r="K1195" s="22" t="s">
        <v>9</v>
      </c>
      <c r="L1195" s="22" t="s">
        <v>10</v>
      </c>
      <c r="M1195" s="22" t="s">
        <v>11</v>
      </c>
      <c r="N1195" s="22" t="s">
        <v>12</v>
      </c>
      <c r="O1195" s="22" t="s">
        <v>13</v>
      </c>
      <c r="P1195" s="22" t="s">
        <v>14</v>
      </c>
      <c r="Q1195" s="22" t="s">
        <v>15</v>
      </c>
      <c r="R1195" s="22" t="s">
        <v>16</v>
      </c>
      <c r="S1195" s="22" t="s">
        <v>17</v>
      </c>
      <c r="T1195" s="22" t="s">
        <v>18</v>
      </c>
      <c r="U1195" s="22" t="s">
        <v>19</v>
      </c>
      <c r="V1195" s="22" t="s">
        <v>20</v>
      </c>
    </row>
    <row r="1196" spans="3:22" ht="15.75" thickBot="1">
      <c r="C1196" s="23">
        <v>2</v>
      </c>
      <c r="D1196" s="72">
        <v>3</v>
      </c>
      <c r="E1196" s="72"/>
      <c r="F1196" s="23">
        <v>4</v>
      </c>
      <c r="G1196" s="23">
        <v>5</v>
      </c>
      <c r="H1196" s="23">
        <v>6</v>
      </c>
      <c r="I1196" s="23">
        <v>7</v>
      </c>
      <c r="J1196" s="23">
        <v>8</v>
      </c>
      <c r="K1196" s="23">
        <v>9</v>
      </c>
      <c r="L1196" s="23">
        <v>10</v>
      </c>
      <c r="M1196" s="23">
        <v>11</v>
      </c>
      <c r="N1196" s="23">
        <v>12</v>
      </c>
      <c r="O1196" s="23">
        <v>13</v>
      </c>
      <c r="P1196" s="23">
        <v>14</v>
      </c>
      <c r="Q1196" s="23">
        <v>15</v>
      </c>
      <c r="R1196" s="23">
        <v>16</v>
      </c>
      <c r="S1196" s="23">
        <v>17</v>
      </c>
      <c r="T1196" s="23">
        <v>18</v>
      </c>
      <c r="U1196" s="23">
        <v>19</v>
      </c>
      <c r="V1196" s="23">
        <v>20</v>
      </c>
    </row>
    <row r="1197" spans="3:22" ht="16.5" thickBot="1">
      <c r="C1197" s="73" t="s">
        <v>58</v>
      </c>
      <c r="D1197" s="67" t="s">
        <v>21</v>
      </c>
      <c r="E1197" s="67"/>
      <c r="F1197" s="60">
        <v>0</v>
      </c>
      <c r="G1197" s="24"/>
      <c r="H1197" s="23"/>
      <c r="I1197" s="23">
        <v>38</v>
      </c>
      <c r="J1197" s="23"/>
      <c r="K1197" s="24">
        <v>8</v>
      </c>
      <c r="L1197" s="23"/>
      <c r="M1197" s="23"/>
      <c r="N1197" s="23"/>
      <c r="O1197" s="23"/>
      <c r="P1197" s="23"/>
      <c r="Q1197" s="23"/>
      <c r="R1197" s="23"/>
      <c r="S1197" s="23"/>
      <c r="T1197" s="23"/>
      <c r="U1197" s="23"/>
      <c r="V1197" s="23"/>
    </row>
    <row r="1198" spans="3:22" ht="16.5" thickBot="1">
      <c r="C1198" s="73"/>
      <c r="D1198" s="72" t="s">
        <v>22</v>
      </c>
      <c r="E1198" s="72"/>
      <c r="F1198" s="60">
        <v>0</v>
      </c>
      <c r="G1198" s="24"/>
      <c r="H1198" s="23"/>
      <c r="I1198" s="23">
        <v>24</v>
      </c>
      <c r="J1198" s="23"/>
      <c r="K1198" s="24">
        <v>2</v>
      </c>
      <c r="L1198" s="23"/>
      <c r="M1198" s="23"/>
      <c r="N1198" s="23"/>
      <c r="O1198" s="23"/>
      <c r="P1198" s="23"/>
      <c r="Q1198" s="23"/>
      <c r="R1198" s="23"/>
      <c r="S1198" s="23"/>
      <c r="T1198" s="23"/>
      <c r="U1198" s="23"/>
      <c r="V1198" s="23"/>
    </row>
    <row r="1199" spans="3:22" ht="26.25" thickBot="1">
      <c r="C1199" s="73"/>
      <c r="D1199" s="25" t="s">
        <v>23</v>
      </c>
      <c r="E1199" s="25" t="s">
        <v>24</v>
      </c>
      <c r="F1199" s="26" t="str">
        <f>IF(F1197=0,"",F1198*100/F1197)</f>
        <v/>
      </c>
      <c r="G1199" s="26"/>
      <c r="H1199" s="26" t="str">
        <f>IF(H1197="","",H1198*100/H1197)</f>
        <v/>
      </c>
      <c r="I1199" s="26"/>
      <c r="J1199" s="26" t="str">
        <f>IF(J1197="","",J1198*100/J1197)</f>
        <v/>
      </c>
      <c r="K1199" s="26">
        <v>0</v>
      </c>
      <c r="L1199" s="26" t="str">
        <f>IF(L1197="","",L1198*100/L1197)</f>
        <v/>
      </c>
      <c r="M1199" s="26">
        <v>0</v>
      </c>
      <c r="N1199" s="26" t="str">
        <f>IF(N1197="","",N1198*100/N1197)</f>
        <v/>
      </c>
      <c r="O1199" s="26" t="str">
        <f>IF(O1197="","",O1198*100/O1197)</f>
        <v/>
      </c>
      <c r="P1199" s="26">
        <v>0</v>
      </c>
      <c r="Q1199" s="26" t="str">
        <f t="shared" ref="Q1199:V1199" si="163">IF(Q1197="","",Q1198*100/Q1197)</f>
        <v/>
      </c>
      <c r="R1199" s="26" t="str">
        <f t="shared" si="163"/>
        <v/>
      </c>
      <c r="S1199" s="26" t="str">
        <f t="shared" si="163"/>
        <v/>
      </c>
      <c r="T1199" s="26" t="str">
        <f t="shared" si="163"/>
        <v/>
      </c>
      <c r="U1199" s="26" t="str">
        <f t="shared" si="163"/>
        <v/>
      </c>
      <c r="V1199" s="26" t="str">
        <f t="shared" si="163"/>
        <v/>
      </c>
    </row>
    <row r="1200" spans="3:22" ht="16.5" thickBot="1">
      <c r="C1200" s="73"/>
      <c r="D1200" s="67" t="s">
        <v>25</v>
      </c>
      <c r="E1200" s="67"/>
      <c r="F1200" s="60">
        <v>0</v>
      </c>
      <c r="G1200" s="23"/>
      <c r="H1200" s="23"/>
      <c r="I1200" s="23">
        <v>0</v>
      </c>
      <c r="J1200" s="23"/>
      <c r="K1200" s="23"/>
      <c r="L1200" s="23"/>
      <c r="M1200" s="23"/>
      <c r="N1200" s="23"/>
      <c r="O1200" s="23"/>
      <c r="P1200" s="23"/>
      <c r="Q1200" s="23">
        <f t="shared" ref="Q1200:V1200" si="164">Q1198</f>
        <v>0</v>
      </c>
      <c r="R1200" s="23">
        <f t="shared" si="164"/>
        <v>0</v>
      </c>
      <c r="S1200" s="23">
        <f t="shared" si="164"/>
        <v>0</v>
      </c>
      <c r="T1200" s="23">
        <f t="shared" si="164"/>
        <v>0</v>
      </c>
      <c r="U1200" s="23">
        <f t="shared" si="164"/>
        <v>0</v>
      </c>
      <c r="V1200" s="23">
        <f t="shared" si="164"/>
        <v>0</v>
      </c>
    </row>
    <row r="1201" spans="3:22" ht="16.5" thickBot="1">
      <c r="C1201" s="73"/>
      <c r="D1201" s="72" t="s">
        <v>22</v>
      </c>
      <c r="E1201" s="72"/>
      <c r="F1201" s="60">
        <v>0</v>
      </c>
      <c r="G1201" s="23"/>
      <c r="H1201" s="23"/>
      <c r="I1201" s="23">
        <v>0</v>
      </c>
      <c r="J1201" s="23"/>
      <c r="K1201" s="23"/>
      <c r="L1201" s="23"/>
      <c r="M1201" s="23"/>
      <c r="N1201" s="23"/>
      <c r="O1201" s="23"/>
      <c r="P1201" s="23"/>
      <c r="Q1201" s="23"/>
      <c r="R1201" s="23"/>
      <c r="S1201" s="23"/>
      <c r="T1201" s="23"/>
      <c r="U1201" s="23"/>
      <c r="V1201" s="23"/>
    </row>
    <row r="1202" spans="3:22" ht="26.25" thickBot="1">
      <c r="C1202" s="73"/>
      <c r="D1202" s="25" t="s">
        <v>23</v>
      </c>
      <c r="E1202" s="27" t="s">
        <v>24</v>
      </c>
      <c r="F1202" s="26" t="str">
        <f>IF(F1200=0,"",F1201*100/F1200)</f>
        <v/>
      </c>
      <c r="G1202" s="26">
        <f>IF(G1200=0,0,G1201*100/G1200)</f>
        <v>0</v>
      </c>
      <c r="H1202" s="26">
        <f>IF(H1200=0,0,H1201*100/H1200)</f>
        <v>0</v>
      </c>
      <c r="I1202" s="26">
        <f>IF(I1200=0,0,I1201*100/I1200)</f>
        <v>0</v>
      </c>
      <c r="J1202" s="26">
        <f>IF(J1200=0,0,J1201*100/J1200)</f>
        <v>0</v>
      </c>
      <c r="K1202" s="26">
        <v>0</v>
      </c>
      <c r="L1202" s="26">
        <f t="shared" ref="L1202:V1202" si="165">IF(L1200=0,0,L1201*100/L1200)</f>
        <v>0</v>
      </c>
      <c r="M1202" s="26">
        <f t="shared" si="165"/>
        <v>0</v>
      </c>
      <c r="N1202" s="26">
        <f t="shared" si="165"/>
        <v>0</v>
      </c>
      <c r="O1202" s="26">
        <f t="shared" si="165"/>
        <v>0</v>
      </c>
      <c r="P1202" s="26">
        <f t="shared" si="165"/>
        <v>0</v>
      </c>
      <c r="Q1202" s="26">
        <f t="shared" si="165"/>
        <v>0</v>
      </c>
      <c r="R1202" s="26">
        <f t="shared" si="165"/>
        <v>0</v>
      </c>
      <c r="S1202" s="26">
        <f t="shared" si="165"/>
        <v>0</v>
      </c>
      <c r="T1202" s="26">
        <f t="shared" si="165"/>
        <v>0</v>
      </c>
      <c r="U1202" s="26">
        <f t="shared" si="165"/>
        <v>0</v>
      </c>
      <c r="V1202" s="26">
        <f t="shared" si="165"/>
        <v>0</v>
      </c>
    </row>
    <row r="1203" spans="3:22" ht="16.5" thickBot="1">
      <c r="C1203" s="73"/>
      <c r="D1203" s="67" t="s">
        <v>26</v>
      </c>
      <c r="E1203" s="67"/>
      <c r="F1203" s="60">
        <v>0</v>
      </c>
      <c r="G1203" s="23"/>
      <c r="H1203" s="23"/>
      <c r="I1203" s="23">
        <v>24</v>
      </c>
      <c r="J1203" s="23"/>
      <c r="K1203" s="23">
        <v>2</v>
      </c>
      <c r="L1203" s="23"/>
      <c r="M1203" s="23"/>
      <c r="N1203" s="23"/>
      <c r="O1203" s="23"/>
      <c r="P1203" s="23"/>
      <c r="Q1203" s="23"/>
      <c r="R1203" s="23"/>
      <c r="S1203" s="23"/>
      <c r="T1203" s="23"/>
      <c r="U1203" s="23"/>
      <c r="V1203" s="23"/>
    </row>
    <row r="1204" spans="3:22" ht="16.5" thickBot="1">
      <c r="C1204" s="73"/>
      <c r="D1204" s="72" t="s">
        <v>22</v>
      </c>
      <c r="E1204" s="72"/>
      <c r="F1204" s="60">
        <v>0</v>
      </c>
      <c r="G1204" s="23"/>
      <c r="H1204" s="23"/>
      <c r="I1204" s="23">
        <v>1</v>
      </c>
      <c r="J1204" s="23"/>
      <c r="K1204" s="23">
        <v>0</v>
      </c>
      <c r="L1204" s="23"/>
      <c r="M1204" s="23"/>
      <c r="N1204" s="23"/>
      <c r="O1204" s="23"/>
      <c r="P1204" s="23"/>
      <c r="Q1204" s="23"/>
      <c r="R1204" s="23"/>
      <c r="S1204" s="23"/>
      <c r="T1204" s="23"/>
      <c r="U1204" s="23"/>
      <c r="V1204" s="23"/>
    </row>
    <row r="1205" spans="3:22" ht="26.25" thickBot="1">
      <c r="C1205" s="73"/>
      <c r="D1205" s="25" t="s">
        <v>23</v>
      </c>
      <c r="E1205" s="27" t="s">
        <v>24</v>
      </c>
      <c r="F1205" s="26" t="str">
        <f>IF(F1203=0,"",F1204*100/F1203)</f>
        <v/>
      </c>
      <c r="G1205" s="26" t="str">
        <f>IF(G1203="","",G1204*100/G1203)</f>
        <v/>
      </c>
      <c r="H1205" s="26" t="str">
        <f>IF(H1203="","",H1204*100/H1203)</f>
        <v/>
      </c>
      <c r="I1205" s="26">
        <f>IF(I1203="","",I1204*100/I1203)</f>
        <v>4.166666666666667</v>
      </c>
      <c r="J1205" s="26" t="str">
        <f>IF(J1203="","",J1204*100/J1203)</f>
        <v/>
      </c>
      <c r="K1205" s="26">
        <v>0</v>
      </c>
      <c r="L1205" s="26" t="str">
        <f>IF(L1203="","",L1204*100/L1203)</f>
        <v/>
      </c>
      <c r="M1205" s="26">
        <v>0</v>
      </c>
      <c r="N1205" s="26" t="str">
        <f>IF(N1203="","",N1204*100/N1203)</f>
        <v/>
      </c>
      <c r="O1205" s="26" t="str">
        <f>IF(O1203="","",O1204*100/O1203)</f>
        <v/>
      </c>
      <c r="P1205" s="26">
        <v>0</v>
      </c>
      <c r="Q1205" s="26" t="str">
        <f t="shared" ref="Q1205:V1205" si="166">IF(Q1203="","",Q1204*100/Q1203)</f>
        <v/>
      </c>
      <c r="R1205" s="26" t="str">
        <f t="shared" si="166"/>
        <v/>
      </c>
      <c r="S1205" s="26" t="str">
        <f t="shared" si="166"/>
        <v/>
      </c>
      <c r="T1205" s="26" t="str">
        <f t="shared" si="166"/>
        <v/>
      </c>
      <c r="U1205" s="26" t="str">
        <f t="shared" si="166"/>
        <v/>
      </c>
      <c r="V1205" s="26" t="str">
        <f t="shared" si="166"/>
        <v/>
      </c>
    </row>
    <row r="1206" spans="3:22" ht="16.5" thickBot="1">
      <c r="C1206" s="23"/>
      <c r="D1206" s="67"/>
      <c r="E1206" s="67"/>
      <c r="F1206" s="28"/>
      <c r="G1206" s="28"/>
      <c r="H1206" s="28"/>
      <c r="I1206" s="28">
        <f>IF(I1197="","",I1204/I1197*100)</f>
        <v>2.6315789473684208</v>
      </c>
      <c r="J1206" s="28"/>
      <c r="K1206" s="28">
        <f>IF(K1197="","",K1204/K1197*100)</f>
        <v>0</v>
      </c>
      <c r="L1206" s="28"/>
      <c r="M1206" s="28">
        <v>0</v>
      </c>
      <c r="N1206" s="28" t="str">
        <f>IF(N1197="","",N1204/N1197*100)</f>
        <v/>
      </c>
      <c r="O1206" s="28" t="str">
        <f>IF(O1197="","",O1204/O1197*100)</f>
        <v/>
      </c>
      <c r="P1206" s="28">
        <v>0</v>
      </c>
      <c r="Q1206" s="28" t="str">
        <f t="shared" ref="Q1206:V1206" si="167">IF(Q1197="","",Q1204/Q1197*100)</f>
        <v/>
      </c>
      <c r="R1206" s="28" t="str">
        <f t="shared" si="167"/>
        <v/>
      </c>
      <c r="S1206" s="28" t="str">
        <f t="shared" si="167"/>
        <v/>
      </c>
      <c r="T1206" s="28" t="str">
        <f t="shared" si="167"/>
        <v/>
      </c>
      <c r="U1206" s="28" t="str">
        <f t="shared" si="167"/>
        <v/>
      </c>
      <c r="V1206" s="28" t="str">
        <f t="shared" si="167"/>
        <v/>
      </c>
    </row>
    <row r="1207" spans="3:22">
      <c r="C1207" s="55"/>
      <c r="D1207" s="55"/>
      <c r="E1207" s="55"/>
      <c r="F1207" s="55"/>
      <c r="G1207" s="55"/>
      <c r="H1207" s="55"/>
      <c r="I1207" s="55"/>
      <c r="J1207" s="55"/>
      <c r="K1207" s="55"/>
      <c r="L1207" s="55"/>
      <c r="M1207" s="55"/>
      <c r="N1207" s="55"/>
      <c r="O1207" s="55"/>
      <c r="P1207" s="55"/>
      <c r="Q1207" s="55"/>
      <c r="R1207" s="55"/>
      <c r="S1207" s="55"/>
      <c r="T1207" s="55"/>
      <c r="U1207" s="55"/>
      <c r="V1207" s="55"/>
    </row>
    <row r="1208" spans="3:22">
      <c r="C1208" s="55"/>
      <c r="D1208" s="55"/>
      <c r="E1208" s="55"/>
      <c r="F1208" s="55"/>
      <c r="G1208" s="55"/>
      <c r="H1208" s="55"/>
      <c r="I1208" s="55"/>
      <c r="J1208" s="55"/>
      <c r="K1208" s="55"/>
      <c r="L1208" s="55"/>
      <c r="M1208" s="55"/>
      <c r="N1208" s="55"/>
      <c r="O1208" s="55"/>
      <c r="P1208" s="55"/>
      <c r="Q1208" s="55"/>
      <c r="R1208" s="55"/>
      <c r="S1208" s="55"/>
      <c r="T1208" s="55"/>
      <c r="U1208" s="55"/>
      <c r="V1208" s="55"/>
    </row>
    <row r="1209" spans="3:22">
      <c r="C1209" s="55"/>
      <c r="D1209" s="55"/>
      <c r="E1209" s="55"/>
      <c r="F1209" s="55"/>
      <c r="G1209" s="55"/>
      <c r="H1209" s="55"/>
      <c r="I1209" s="55"/>
      <c r="J1209" s="55"/>
      <c r="K1209" s="55"/>
      <c r="L1209" s="55"/>
      <c r="M1209" s="55"/>
      <c r="N1209" s="55"/>
      <c r="O1209" s="55"/>
      <c r="P1209" s="55"/>
      <c r="Q1209" s="55"/>
      <c r="R1209" s="55"/>
      <c r="S1209" s="55"/>
      <c r="T1209" s="55"/>
      <c r="U1209" s="55"/>
      <c r="V1209" s="55"/>
    </row>
    <row r="1210" spans="3:22">
      <c r="C1210" s="55"/>
      <c r="D1210" s="55"/>
      <c r="E1210" s="55"/>
      <c r="F1210" s="55"/>
      <c r="G1210" s="55"/>
      <c r="H1210" s="55"/>
      <c r="I1210" s="55"/>
      <c r="J1210" s="55"/>
      <c r="K1210" s="55"/>
      <c r="L1210" s="55"/>
      <c r="M1210" s="55"/>
      <c r="N1210" s="55"/>
      <c r="O1210" s="55"/>
      <c r="P1210" s="55"/>
      <c r="Q1210" s="55"/>
      <c r="R1210" s="55"/>
      <c r="S1210" s="55"/>
      <c r="T1210" s="55"/>
      <c r="U1210" s="55"/>
      <c r="V1210" s="55"/>
    </row>
    <row r="1211" spans="3:22">
      <c r="C1211" s="55"/>
      <c r="D1211" s="55"/>
      <c r="E1211" s="68" t="s">
        <v>104</v>
      </c>
      <c r="F1211" s="68"/>
      <c r="G1211" s="68"/>
      <c r="H1211" s="68"/>
      <c r="I1211" s="68"/>
      <c r="J1211" s="68"/>
      <c r="K1211" s="68"/>
      <c r="L1211" s="68"/>
      <c r="M1211" s="68"/>
      <c r="N1211" s="68"/>
      <c r="O1211" s="68"/>
      <c r="P1211" s="68"/>
      <c r="Q1211" s="68"/>
      <c r="R1211" s="68"/>
      <c r="S1211" s="55"/>
      <c r="T1211" s="55"/>
      <c r="U1211" s="55"/>
      <c r="V1211" s="55"/>
    </row>
    <row r="1212" spans="3:22">
      <c r="C1212" s="55"/>
      <c r="D1212" s="55"/>
      <c r="E1212" s="68"/>
      <c r="F1212" s="68"/>
      <c r="G1212" s="68"/>
      <c r="H1212" s="68"/>
      <c r="I1212" s="68"/>
      <c r="J1212" s="68"/>
      <c r="K1212" s="68"/>
      <c r="L1212" s="68"/>
      <c r="M1212" s="68"/>
      <c r="N1212" s="68"/>
      <c r="O1212" s="68"/>
      <c r="P1212" s="68"/>
      <c r="Q1212" s="68"/>
      <c r="R1212" s="68"/>
      <c r="S1212" s="55"/>
      <c r="T1212" s="55"/>
      <c r="U1212" s="55"/>
      <c r="V1212" s="55"/>
    </row>
    <row r="1213" spans="3:22">
      <c r="C1213" s="55"/>
      <c r="D1213" s="55"/>
      <c r="E1213" s="68"/>
      <c r="F1213" s="68"/>
      <c r="G1213" s="68"/>
      <c r="H1213" s="68"/>
      <c r="I1213" s="68"/>
      <c r="J1213" s="68"/>
      <c r="K1213" s="68"/>
      <c r="L1213" s="68"/>
      <c r="M1213" s="68"/>
      <c r="N1213" s="68"/>
      <c r="O1213" s="68"/>
      <c r="P1213" s="68"/>
      <c r="Q1213" s="68"/>
      <c r="R1213" s="68"/>
      <c r="S1213" s="55"/>
      <c r="T1213" s="55"/>
      <c r="U1213" s="55"/>
      <c r="V1213" s="55"/>
    </row>
    <row r="1214" spans="3:22" ht="15.75" thickBot="1">
      <c r="C1214" s="55"/>
      <c r="D1214" s="55"/>
      <c r="E1214" s="55"/>
      <c r="F1214" s="55"/>
      <c r="G1214" s="55"/>
      <c r="H1214" s="55"/>
      <c r="I1214" s="55"/>
      <c r="J1214" s="55"/>
      <c r="K1214" s="55"/>
      <c r="L1214" s="55"/>
      <c r="M1214" s="55"/>
      <c r="N1214" s="55"/>
      <c r="O1214" s="55"/>
      <c r="P1214" s="55"/>
      <c r="Q1214" s="55"/>
      <c r="R1214" s="55"/>
      <c r="S1214" s="55"/>
      <c r="T1214" s="55"/>
      <c r="U1214" s="55"/>
      <c r="V1214" s="55"/>
    </row>
    <row r="1215" spans="3:22" ht="21" thickBot="1">
      <c r="C1215" s="69" t="s">
        <v>1</v>
      </c>
      <c r="D1215" s="70" t="s">
        <v>2</v>
      </c>
      <c r="E1215" s="70"/>
      <c r="F1215" s="71" t="s">
        <v>3</v>
      </c>
      <c r="G1215" s="71"/>
      <c r="H1215" s="71"/>
      <c r="I1215" s="71"/>
      <c r="J1215" s="71"/>
      <c r="K1215" s="71"/>
      <c r="L1215" s="71"/>
      <c r="M1215" s="71"/>
      <c r="N1215" s="71"/>
      <c r="O1215" s="71"/>
      <c r="P1215" s="71"/>
      <c r="Q1215" s="71"/>
      <c r="R1215" s="71"/>
      <c r="S1215" s="71"/>
      <c r="T1215" s="71"/>
      <c r="U1215" s="71"/>
      <c r="V1215" s="71"/>
    </row>
    <row r="1216" spans="3:22" ht="15.75" thickBot="1">
      <c r="C1216" s="69"/>
      <c r="D1216" s="70"/>
      <c r="E1216" s="70"/>
      <c r="F1216" s="22" t="s">
        <v>4</v>
      </c>
      <c r="G1216" s="22" t="s">
        <v>5</v>
      </c>
      <c r="H1216" s="22" t="s">
        <v>6</v>
      </c>
      <c r="I1216" s="22" t="s">
        <v>7</v>
      </c>
      <c r="J1216" s="22" t="s">
        <v>8</v>
      </c>
      <c r="K1216" s="22" t="s">
        <v>9</v>
      </c>
      <c r="L1216" s="22" t="s">
        <v>10</v>
      </c>
      <c r="M1216" s="22" t="s">
        <v>11</v>
      </c>
      <c r="N1216" s="22" t="s">
        <v>12</v>
      </c>
      <c r="O1216" s="22" t="s">
        <v>13</v>
      </c>
      <c r="P1216" s="22" t="s">
        <v>14</v>
      </c>
      <c r="Q1216" s="22" t="s">
        <v>15</v>
      </c>
      <c r="R1216" s="22" t="s">
        <v>16</v>
      </c>
      <c r="S1216" s="22" t="s">
        <v>17</v>
      </c>
      <c r="T1216" s="22" t="s">
        <v>18</v>
      </c>
      <c r="U1216" s="22" t="s">
        <v>19</v>
      </c>
      <c r="V1216" s="22" t="s">
        <v>20</v>
      </c>
    </row>
    <row r="1217" spans="3:22" ht="15.75" thickBot="1">
      <c r="C1217" s="23">
        <v>2</v>
      </c>
      <c r="D1217" s="72">
        <v>3</v>
      </c>
      <c r="E1217" s="72"/>
      <c r="F1217" s="23">
        <v>4</v>
      </c>
      <c r="G1217" s="23">
        <v>5</v>
      </c>
      <c r="H1217" s="23">
        <v>6</v>
      </c>
      <c r="I1217" s="23">
        <v>7</v>
      </c>
      <c r="J1217" s="23">
        <v>8</v>
      </c>
      <c r="K1217" s="23">
        <v>9</v>
      </c>
      <c r="L1217" s="23">
        <v>10</v>
      </c>
      <c r="M1217" s="23">
        <v>11</v>
      </c>
      <c r="N1217" s="23">
        <v>12</v>
      </c>
      <c r="O1217" s="23">
        <v>13</v>
      </c>
      <c r="P1217" s="23">
        <v>14</v>
      </c>
      <c r="Q1217" s="23">
        <v>15</v>
      </c>
      <c r="R1217" s="23">
        <v>16</v>
      </c>
      <c r="S1217" s="23">
        <v>17</v>
      </c>
      <c r="T1217" s="23">
        <v>18</v>
      </c>
      <c r="U1217" s="23">
        <v>19</v>
      </c>
      <c r="V1217" s="23">
        <v>20</v>
      </c>
    </row>
    <row r="1218" spans="3:22" ht="16.5" thickBot="1">
      <c r="C1218" s="73" t="s">
        <v>69</v>
      </c>
      <c r="D1218" s="67" t="s">
        <v>21</v>
      </c>
      <c r="E1218" s="67"/>
      <c r="F1218" s="60">
        <f>SUM(G1218:V1218)</f>
        <v>0</v>
      </c>
      <c r="G1218" s="24"/>
      <c r="H1218" s="23"/>
      <c r="I1218" s="23">
        <v>0</v>
      </c>
      <c r="J1218" s="23"/>
      <c r="K1218" s="24"/>
      <c r="L1218" s="23"/>
      <c r="M1218" s="23"/>
      <c r="N1218" s="23"/>
      <c r="O1218" s="23"/>
      <c r="P1218" s="23"/>
      <c r="Q1218" s="23"/>
      <c r="R1218" s="23"/>
      <c r="S1218" s="23"/>
      <c r="T1218" s="23"/>
      <c r="U1218" s="23"/>
      <c r="V1218" s="23"/>
    </row>
    <row r="1219" spans="3:22" ht="16.5" thickBot="1">
      <c r="C1219" s="73"/>
      <c r="D1219" s="72" t="s">
        <v>22</v>
      </c>
      <c r="E1219" s="72"/>
      <c r="F1219" s="60">
        <f>SUM(G1219:V1219)</f>
        <v>0</v>
      </c>
      <c r="G1219" s="24"/>
      <c r="H1219" s="23"/>
      <c r="I1219" s="23">
        <v>0</v>
      </c>
      <c r="J1219" s="23"/>
      <c r="K1219" s="29"/>
      <c r="L1219" s="23"/>
      <c r="M1219" s="23"/>
      <c r="N1219" s="23"/>
      <c r="O1219" s="23"/>
      <c r="P1219" s="23"/>
      <c r="Q1219" s="23"/>
      <c r="R1219" s="23"/>
      <c r="S1219" s="23"/>
      <c r="T1219" s="23"/>
      <c r="U1219" s="23"/>
      <c r="V1219" s="23"/>
    </row>
    <row r="1220" spans="3:22" ht="26.25" thickBot="1">
      <c r="C1220" s="73"/>
      <c r="D1220" s="25" t="s">
        <v>23</v>
      </c>
      <c r="E1220" s="25" t="s">
        <v>24</v>
      </c>
      <c r="F1220" s="26" t="str">
        <f>IF(F1218=0,"",F1219*100/F1218)</f>
        <v/>
      </c>
      <c r="G1220" s="26">
        <f t="shared" ref="G1220:V1220" si="168">IF(G1218=0,0,G1219*100/G1218)</f>
        <v>0</v>
      </c>
      <c r="H1220" s="26">
        <f t="shared" si="168"/>
        <v>0</v>
      </c>
      <c r="I1220" s="26">
        <f t="shared" si="168"/>
        <v>0</v>
      </c>
      <c r="J1220" s="26">
        <f t="shared" si="168"/>
        <v>0</v>
      </c>
      <c r="K1220" s="26">
        <f t="shared" si="168"/>
        <v>0</v>
      </c>
      <c r="L1220" s="26">
        <f t="shared" si="168"/>
        <v>0</v>
      </c>
      <c r="M1220" s="26">
        <f t="shared" si="168"/>
        <v>0</v>
      </c>
      <c r="N1220" s="26">
        <f t="shared" si="168"/>
        <v>0</v>
      </c>
      <c r="O1220" s="26">
        <f t="shared" si="168"/>
        <v>0</v>
      </c>
      <c r="P1220" s="26">
        <f t="shared" si="168"/>
        <v>0</v>
      </c>
      <c r="Q1220" s="26">
        <f t="shared" si="168"/>
        <v>0</v>
      </c>
      <c r="R1220" s="26">
        <f t="shared" si="168"/>
        <v>0</v>
      </c>
      <c r="S1220" s="26">
        <f t="shared" si="168"/>
        <v>0</v>
      </c>
      <c r="T1220" s="26">
        <f t="shared" si="168"/>
        <v>0</v>
      </c>
      <c r="U1220" s="26">
        <f t="shared" si="168"/>
        <v>0</v>
      </c>
      <c r="V1220" s="26">
        <f t="shared" si="168"/>
        <v>0</v>
      </c>
    </row>
    <row r="1221" spans="3:22" ht="16.5" thickBot="1">
      <c r="C1221" s="73"/>
      <c r="D1221" s="67" t="s">
        <v>25</v>
      </c>
      <c r="E1221" s="67"/>
      <c r="F1221" s="60">
        <f>SUM(G1221:V1221)</f>
        <v>0</v>
      </c>
      <c r="G1221" s="23">
        <f>G1219</f>
        <v>0</v>
      </c>
      <c r="H1221" s="23">
        <f>H1219</f>
        <v>0</v>
      </c>
      <c r="I1221" s="23">
        <v>0</v>
      </c>
      <c r="J1221" s="23">
        <f t="shared" ref="J1221:V1221" si="169">J1219</f>
        <v>0</v>
      </c>
      <c r="K1221" s="23">
        <f t="shared" si="169"/>
        <v>0</v>
      </c>
      <c r="L1221" s="23">
        <f t="shared" si="169"/>
        <v>0</v>
      </c>
      <c r="M1221" s="23">
        <f t="shared" si="169"/>
        <v>0</v>
      </c>
      <c r="N1221" s="23">
        <f t="shared" si="169"/>
        <v>0</v>
      </c>
      <c r="O1221" s="23">
        <f t="shared" si="169"/>
        <v>0</v>
      </c>
      <c r="P1221" s="23">
        <f t="shared" si="169"/>
        <v>0</v>
      </c>
      <c r="Q1221" s="23">
        <f t="shared" si="169"/>
        <v>0</v>
      </c>
      <c r="R1221" s="23">
        <f t="shared" si="169"/>
        <v>0</v>
      </c>
      <c r="S1221" s="23">
        <f t="shared" si="169"/>
        <v>0</v>
      </c>
      <c r="T1221" s="23">
        <f t="shared" si="169"/>
        <v>0</v>
      </c>
      <c r="U1221" s="23">
        <f t="shared" si="169"/>
        <v>0</v>
      </c>
      <c r="V1221" s="23">
        <f t="shared" si="169"/>
        <v>0</v>
      </c>
    </row>
    <row r="1222" spans="3:22" ht="16.5" thickBot="1">
      <c r="C1222" s="73"/>
      <c r="D1222" s="72" t="s">
        <v>22</v>
      </c>
      <c r="E1222" s="72"/>
      <c r="F1222" s="60">
        <f>SUM(G1222:V1222)</f>
        <v>0</v>
      </c>
      <c r="G1222" s="23"/>
      <c r="H1222" s="23"/>
      <c r="I1222" s="23">
        <v>0</v>
      </c>
      <c r="J1222" s="23"/>
      <c r="K1222" s="23"/>
      <c r="L1222" s="23"/>
      <c r="M1222" s="23"/>
      <c r="N1222" s="23"/>
      <c r="O1222" s="23"/>
      <c r="P1222" s="23"/>
      <c r="Q1222" s="23"/>
      <c r="R1222" s="23"/>
      <c r="S1222" s="23"/>
      <c r="T1222" s="23"/>
      <c r="U1222" s="23"/>
      <c r="V1222" s="23"/>
    </row>
    <row r="1223" spans="3:22" ht="26.25" thickBot="1">
      <c r="C1223" s="73"/>
      <c r="D1223" s="25" t="s">
        <v>23</v>
      </c>
      <c r="E1223" s="27" t="s">
        <v>24</v>
      </c>
      <c r="F1223" s="26" t="str">
        <f>IF(F1221=0,"",F1222*100/F1221)</f>
        <v/>
      </c>
      <c r="G1223" s="26">
        <f t="shared" ref="G1223:V1223" si="170">IF(G1221=0,0,G1222*100/G1221)</f>
        <v>0</v>
      </c>
      <c r="H1223" s="26">
        <f t="shared" si="170"/>
        <v>0</v>
      </c>
      <c r="I1223" s="26">
        <f t="shared" si="170"/>
        <v>0</v>
      </c>
      <c r="J1223" s="26">
        <f t="shared" si="170"/>
        <v>0</v>
      </c>
      <c r="K1223" s="26">
        <f t="shared" si="170"/>
        <v>0</v>
      </c>
      <c r="L1223" s="26">
        <f t="shared" si="170"/>
        <v>0</v>
      </c>
      <c r="M1223" s="26">
        <f t="shared" si="170"/>
        <v>0</v>
      </c>
      <c r="N1223" s="26">
        <f t="shared" si="170"/>
        <v>0</v>
      </c>
      <c r="O1223" s="26">
        <f t="shared" si="170"/>
        <v>0</v>
      </c>
      <c r="P1223" s="26">
        <f t="shared" si="170"/>
        <v>0</v>
      </c>
      <c r="Q1223" s="26">
        <f t="shared" si="170"/>
        <v>0</v>
      </c>
      <c r="R1223" s="26">
        <f t="shared" si="170"/>
        <v>0</v>
      </c>
      <c r="S1223" s="26">
        <f t="shared" si="170"/>
        <v>0</v>
      </c>
      <c r="T1223" s="26">
        <f t="shared" si="170"/>
        <v>0</v>
      </c>
      <c r="U1223" s="26">
        <f t="shared" si="170"/>
        <v>0</v>
      </c>
      <c r="V1223" s="26">
        <f t="shared" si="170"/>
        <v>0</v>
      </c>
    </row>
    <row r="1224" spans="3:22" ht="16.5" thickBot="1">
      <c r="C1224" s="73"/>
      <c r="D1224" s="67" t="s">
        <v>26</v>
      </c>
      <c r="E1224" s="67"/>
      <c r="F1224" s="60">
        <f>SUM(G1224:V1224)</f>
        <v>0</v>
      </c>
      <c r="G1224" s="23"/>
      <c r="H1224" s="23"/>
      <c r="I1224" s="23">
        <v>0</v>
      </c>
      <c r="J1224" s="23"/>
      <c r="K1224" s="23"/>
      <c r="L1224" s="23"/>
      <c r="M1224" s="23"/>
      <c r="N1224" s="23"/>
      <c r="O1224" s="23"/>
      <c r="P1224" s="23"/>
      <c r="Q1224" s="23"/>
      <c r="R1224" s="23"/>
      <c r="S1224" s="23"/>
      <c r="T1224" s="23"/>
      <c r="U1224" s="23"/>
      <c r="V1224" s="23"/>
    </row>
    <row r="1225" spans="3:22" ht="16.5" thickBot="1">
      <c r="C1225" s="73"/>
      <c r="D1225" s="72" t="s">
        <v>22</v>
      </c>
      <c r="E1225" s="72"/>
      <c r="F1225" s="60">
        <f>SUM(G1225:V1225)</f>
        <v>0</v>
      </c>
      <c r="G1225" s="23"/>
      <c r="H1225" s="23"/>
      <c r="I1225" s="23">
        <v>0</v>
      </c>
      <c r="J1225" s="23"/>
      <c r="K1225" s="23"/>
      <c r="L1225" s="23"/>
      <c r="M1225" s="23"/>
      <c r="N1225" s="23"/>
      <c r="O1225" s="23"/>
      <c r="P1225" s="23"/>
      <c r="Q1225" s="23"/>
      <c r="R1225" s="23"/>
      <c r="S1225" s="23"/>
      <c r="T1225" s="23"/>
      <c r="U1225" s="23"/>
      <c r="V1225" s="23"/>
    </row>
    <row r="1226" spans="3:22" ht="26.25" thickBot="1">
      <c r="C1226" s="73"/>
      <c r="D1226" s="25" t="s">
        <v>23</v>
      </c>
      <c r="E1226" s="27" t="s">
        <v>24</v>
      </c>
      <c r="F1226" s="26" t="str">
        <f>IF(F1224=0,"",F1225*100/F1224)</f>
        <v/>
      </c>
      <c r="G1226" s="26">
        <f t="shared" ref="G1226:V1226" si="171">IF(G1224=0,0,G1225*100/G1224)</f>
        <v>0</v>
      </c>
      <c r="H1226" s="26">
        <f t="shared" si="171"/>
        <v>0</v>
      </c>
      <c r="I1226" s="26">
        <f t="shared" si="171"/>
        <v>0</v>
      </c>
      <c r="J1226" s="26">
        <f t="shared" si="171"/>
        <v>0</v>
      </c>
      <c r="K1226" s="26">
        <f t="shared" si="171"/>
        <v>0</v>
      </c>
      <c r="L1226" s="26">
        <f t="shared" si="171"/>
        <v>0</v>
      </c>
      <c r="M1226" s="26">
        <f t="shared" si="171"/>
        <v>0</v>
      </c>
      <c r="N1226" s="26">
        <f t="shared" si="171"/>
        <v>0</v>
      </c>
      <c r="O1226" s="26">
        <f t="shared" si="171"/>
        <v>0</v>
      </c>
      <c r="P1226" s="26">
        <f t="shared" si="171"/>
        <v>0</v>
      </c>
      <c r="Q1226" s="26">
        <f t="shared" si="171"/>
        <v>0</v>
      </c>
      <c r="R1226" s="26">
        <f t="shared" si="171"/>
        <v>0</v>
      </c>
      <c r="S1226" s="26">
        <f t="shared" si="171"/>
        <v>0</v>
      </c>
      <c r="T1226" s="26">
        <f t="shared" si="171"/>
        <v>0</v>
      </c>
      <c r="U1226" s="26">
        <f t="shared" si="171"/>
        <v>0</v>
      </c>
      <c r="V1226" s="26">
        <f t="shared" si="171"/>
        <v>0</v>
      </c>
    </row>
    <row r="1227" spans="3:22" ht="16.5" thickBot="1">
      <c r="C1227" s="23"/>
      <c r="D1227" s="67"/>
      <c r="E1227" s="67"/>
      <c r="F1227" s="28"/>
      <c r="G1227" s="28"/>
      <c r="H1227" s="28"/>
      <c r="I1227" s="28" t="e">
        <f>IF(I1218="","",I1225/I1218*100)</f>
        <v>#DIV/0!</v>
      </c>
      <c r="J1227" s="28"/>
      <c r="K1227" s="28"/>
      <c r="L1227" s="28"/>
      <c r="M1227" s="28" t="str">
        <f t="shared" ref="M1227:V1227" si="172">IF(M1218="","",M1225/M1218*100)</f>
        <v/>
      </c>
      <c r="N1227" s="28" t="str">
        <f t="shared" si="172"/>
        <v/>
      </c>
      <c r="O1227" s="28" t="str">
        <f t="shared" si="172"/>
        <v/>
      </c>
      <c r="P1227" s="28" t="str">
        <f t="shared" si="172"/>
        <v/>
      </c>
      <c r="Q1227" s="28" t="str">
        <f t="shared" si="172"/>
        <v/>
      </c>
      <c r="R1227" s="28" t="str">
        <f t="shared" si="172"/>
        <v/>
      </c>
      <c r="S1227" s="28" t="str">
        <f t="shared" si="172"/>
        <v/>
      </c>
      <c r="T1227" s="28" t="str">
        <f t="shared" si="172"/>
        <v/>
      </c>
      <c r="U1227" s="28" t="str">
        <f t="shared" si="172"/>
        <v/>
      </c>
      <c r="V1227" s="28" t="str">
        <f t="shared" si="172"/>
        <v/>
      </c>
    </row>
  </sheetData>
  <mergeCells count="887">
    <mergeCell ref="E648:F648"/>
    <mergeCell ref="E638:F638"/>
    <mergeCell ref="D639:D647"/>
    <mergeCell ref="E639:F639"/>
    <mergeCell ref="E640:F640"/>
    <mergeCell ref="E642:F642"/>
    <mergeCell ref="E643:F643"/>
    <mergeCell ref="E645:F645"/>
    <mergeCell ref="E646:F646"/>
    <mergeCell ref="E456:F456"/>
    <mergeCell ref="E457:F457"/>
    <mergeCell ref="E459:F459"/>
    <mergeCell ref="E460:F460"/>
    <mergeCell ref="E462:F462"/>
    <mergeCell ref="E463:F463"/>
    <mergeCell ref="F632:S634"/>
    <mergeCell ref="D636:D637"/>
    <mergeCell ref="E636:F637"/>
    <mergeCell ref="G636:W636"/>
    <mergeCell ref="E484:F484"/>
    <mergeCell ref="F488:S490"/>
    <mergeCell ref="B25:B26"/>
    <mergeCell ref="C25:C26"/>
    <mergeCell ref="D25:E26"/>
    <mergeCell ref="F25:V25"/>
    <mergeCell ref="D27:E27"/>
    <mergeCell ref="F2:S4"/>
    <mergeCell ref="C6:C7"/>
    <mergeCell ref="D6:D7"/>
    <mergeCell ref="E6:F7"/>
    <mergeCell ref="G6:W6"/>
    <mergeCell ref="E8:F8"/>
    <mergeCell ref="E18:F18"/>
    <mergeCell ref="C9:C17"/>
    <mergeCell ref="D9:D17"/>
    <mergeCell ref="E9:F9"/>
    <mergeCell ref="E10:F10"/>
    <mergeCell ref="E12:F12"/>
    <mergeCell ref="E13:F13"/>
    <mergeCell ref="E15:F15"/>
    <mergeCell ref="E16:F16"/>
    <mergeCell ref="E21:R23"/>
    <mergeCell ref="B44:B45"/>
    <mergeCell ref="C44:C45"/>
    <mergeCell ref="D44:E45"/>
    <mergeCell ref="F44:V44"/>
    <mergeCell ref="D28:E28"/>
    <mergeCell ref="D29:E29"/>
    <mergeCell ref="D32:E32"/>
    <mergeCell ref="D35:E35"/>
    <mergeCell ref="E40:R42"/>
    <mergeCell ref="B28:B36"/>
    <mergeCell ref="C28:C36"/>
    <mergeCell ref="D31:E31"/>
    <mergeCell ref="D34:E34"/>
    <mergeCell ref="D37:E37"/>
    <mergeCell ref="B64:B65"/>
    <mergeCell ref="C64:C65"/>
    <mergeCell ref="D64:E65"/>
    <mergeCell ref="F64:V64"/>
    <mergeCell ref="D46:E46"/>
    <mergeCell ref="B47:B55"/>
    <mergeCell ref="C47:C55"/>
    <mergeCell ref="D47:E47"/>
    <mergeCell ref="D48:E48"/>
    <mergeCell ref="D50:E50"/>
    <mergeCell ref="D51:E51"/>
    <mergeCell ref="D53:E53"/>
    <mergeCell ref="D54:E54"/>
    <mergeCell ref="D56:E56"/>
    <mergeCell ref="E60:R62"/>
    <mergeCell ref="B86:B87"/>
    <mergeCell ref="C86:C87"/>
    <mergeCell ref="D86:E87"/>
    <mergeCell ref="F86:V86"/>
    <mergeCell ref="D66:E66"/>
    <mergeCell ref="B67:B75"/>
    <mergeCell ref="C67:C75"/>
    <mergeCell ref="D67:E67"/>
    <mergeCell ref="D68:E68"/>
    <mergeCell ref="D70:E70"/>
    <mergeCell ref="D71:E71"/>
    <mergeCell ref="D73:E73"/>
    <mergeCell ref="D74:E74"/>
    <mergeCell ref="D76:E76"/>
    <mergeCell ref="E82:R84"/>
    <mergeCell ref="B106:B107"/>
    <mergeCell ref="C106:C107"/>
    <mergeCell ref="D106:E107"/>
    <mergeCell ref="F106:V106"/>
    <mergeCell ref="B89:B97"/>
    <mergeCell ref="C89:C97"/>
    <mergeCell ref="D89:E89"/>
    <mergeCell ref="D90:E90"/>
    <mergeCell ref="D92:E92"/>
    <mergeCell ref="D93:E93"/>
    <mergeCell ref="D95:E95"/>
    <mergeCell ref="D96:E96"/>
    <mergeCell ref="D98:E98"/>
    <mergeCell ref="E102:R104"/>
    <mergeCell ref="B126:B127"/>
    <mergeCell ref="C126:C127"/>
    <mergeCell ref="D126:E127"/>
    <mergeCell ref="F126:V126"/>
    <mergeCell ref="D108:E108"/>
    <mergeCell ref="B109:B117"/>
    <mergeCell ref="C109:C117"/>
    <mergeCell ref="D109:E109"/>
    <mergeCell ref="D110:E110"/>
    <mergeCell ref="D112:E112"/>
    <mergeCell ref="D113:E113"/>
    <mergeCell ref="D115:E115"/>
    <mergeCell ref="D116:E116"/>
    <mergeCell ref="D118:E118"/>
    <mergeCell ref="E122:R124"/>
    <mergeCell ref="B146:B147"/>
    <mergeCell ref="C146:C147"/>
    <mergeCell ref="D146:E147"/>
    <mergeCell ref="F146:V146"/>
    <mergeCell ref="D128:E128"/>
    <mergeCell ref="B129:B137"/>
    <mergeCell ref="C129:C137"/>
    <mergeCell ref="D129:E129"/>
    <mergeCell ref="D130:E130"/>
    <mergeCell ref="D132:E132"/>
    <mergeCell ref="D133:E133"/>
    <mergeCell ref="D135:E135"/>
    <mergeCell ref="D136:E136"/>
    <mergeCell ref="D138:E138"/>
    <mergeCell ref="E142:R144"/>
    <mergeCell ref="D158:E158"/>
    <mergeCell ref="E162:R164"/>
    <mergeCell ref="B166:B167"/>
    <mergeCell ref="C166:C167"/>
    <mergeCell ref="D166:E167"/>
    <mergeCell ref="F166:V166"/>
    <mergeCell ref="D148:E148"/>
    <mergeCell ref="B149:B157"/>
    <mergeCell ref="C149:C157"/>
    <mergeCell ref="D149:E149"/>
    <mergeCell ref="D150:E150"/>
    <mergeCell ref="D152:E152"/>
    <mergeCell ref="D153:E153"/>
    <mergeCell ref="D155:E155"/>
    <mergeCell ref="D156:E156"/>
    <mergeCell ref="D178:E178"/>
    <mergeCell ref="E185:R187"/>
    <mergeCell ref="B189:B190"/>
    <mergeCell ref="C189:C190"/>
    <mergeCell ref="D189:E190"/>
    <mergeCell ref="F189:V189"/>
    <mergeCell ref="D168:E168"/>
    <mergeCell ref="B169:B177"/>
    <mergeCell ref="C169:C177"/>
    <mergeCell ref="D169:E169"/>
    <mergeCell ref="D170:E170"/>
    <mergeCell ref="D172:E172"/>
    <mergeCell ref="D173:E173"/>
    <mergeCell ref="D175:E175"/>
    <mergeCell ref="D176:E176"/>
    <mergeCell ref="E204:R206"/>
    <mergeCell ref="B208:B209"/>
    <mergeCell ref="D201:E201"/>
    <mergeCell ref="D191:E191"/>
    <mergeCell ref="B192:B200"/>
    <mergeCell ref="C192:C200"/>
    <mergeCell ref="D192:E192"/>
    <mergeCell ref="D193:E193"/>
    <mergeCell ref="D195:E195"/>
    <mergeCell ref="D196:E196"/>
    <mergeCell ref="D198:E198"/>
    <mergeCell ref="D199:E199"/>
    <mergeCell ref="E226:R228"/>
    <mergeCell ref="B230:B231"/>
    <mergeCell ref="C230:C231"/>
    <mergeCell ref="D230:E231"/>
    <mergeCell ref="F230:V230"/>
    <mergeCell ref="D211:E211"/>
    <mergeCell ref="D212:E212"/>
    <mergeCell ref="D215:E215"/>
    <mergeCell ref="D218:E218"/>
    <mergeCell ref="E247:R249"/>
    <mergeCell ref="B251:B252"/>
    <mergeCell ref="C251:C252"/>
    <mergeCell ref="D251:E252"/>
    <mergeCell ref="F251:V251"/>
    <mergeCell ref="D242:E242"/>
    <mergeCell ref="D232:E232"/>
    <mergeCell ref="B233:B241"/>
    <mergeCell ref="C233:C241"/>
    <mergeCell ref="D233:E233"/>
    <mergeCell ref="D234:E234"/>
    <mergeCell ref="D236:E236"/>
    <mergeCell ref="D237:E237"/>
    <mergeCell ref="D239:E239"/>
    <mergeCell ref="D240:E240"/>
    <mergeCell ref="D263:E263"/>
    <mergeCell ref="E268:R270"/>
    <mergeCell ref="B272:B273"/>
    <mergeCell ref="C272:C273"/>
    <mergeCell ref="D272:E273"/>
    <mergeCell ref="F272:V272"/>
    <mergeCell ref="D253:E253"/>
    <mergeCell ref="B254:B262"/>
    <mergeCell ref="C254:C262"/>
    <mergeCell ref="D254:E254"/>
    <mergeCell ref="D255:E255"/>
    <mergeCell ref="D257:E257"/>
    <mergeCell ref="D258:E258"/>
    <mergeCell ref="D260:E260"/>
    <mergeCell ref="D261:E261"/>
    <mergeCell ref="D284:E284"/>
    <mergeCell ref="E286:R288"/>
    <mergeCell ref="B290:B291"/>
    <mergeCell ref="C290:C291"/>
    <mergeCell ref="D290:E291"/>
    <mergeCell ref="F290:V290"/>
    <mergeCell ref="D274:E274"/>
    <mergeCell ref="B275:B283"/>
    <mergeCell ref="C275:C283"/>
    <mergeCell ref="D275:E275"/>
    <mergeCell ref="D276:E276"/>
    <mergeCell ref="D278:E278"/>
    <mergeCell ref="D279:E279"/>
    <mergeCell ref="D281:E281"/>
    <mergeCell ref="D282:E282"/>
    <mergeCell ref="F310:S312"/>
    <mergeCell ref="C314:C315"/>
    <mergeCell ref="D314:D315"/>
    <mergeCell ref="E314:F315"/>
    <mergeCell ref="G314:W314"/>
    <mergeCell ref="D302:E302"/>
    <mergeCell ref="D292:E292"/>
    <mergeCell ref="B293:B301"/>
    <mergeCell ref="C293:C301"/>
    <mergeCell ref="D293:E293"/>
    <mergeCell ref="D294:E294"/>
    <mergeCell ref="D296:E296"/>
    <mergeCell ref="D297:E297"/>
    <mergeCell ref="D299:E299"/>
    <mergeCell ref="D300:E300"/>
    <mergeCell ref="E326:F326"/>
    <mergeCell ref="F329:S331"/>
    <mergeCell ref="C333:C334"/>
    <mergeCell ref="D333:D334"/>
    <mergeCell ref="E333:F334"/>
    <mergeCell ref="G333:W333"/>
    <mergeCell ref="E316:F316"/>
    <mergeCell ref="C317:C325"/>
    <mergeCell ref="D317:D325"/>
    <mergeCell ref="E317:F317"/>
    <mergeCell ref="E318:F318"/>
    <mergeCell ref="E320:F320"/>
    <mergeCell ref="E321:F321"/>
    <mergeCell ref="E323:F323"/>
    <mergeCell ref="E324:F324"/>
    <mergeCell ref="E345:F345"/>
    <mergeCell ref="F349:S351"/>
    <mergeCell ref="C353:C354"/>
    <mergeCell ref="D353:D354"/>
    <mergeCell ref="E353:F354"/>
    <mergeCell ref="G353:W353"/>
    <mergeCell ref="E335:F335"/>
    <mergeCell ref="C336:C344"/>
    <mergeCell ref="D336:D344"/>
    <mergeCell ref="E336:F336"/>
    <mergeCell ref="E337:F337"/>
    <mergeCell ref="E339:F339"/>
    <mergeCell ref="E340:F340"/>
    <mergeCell ref="E342:F342"/>
    <mergeCell ref="E343:F343"/>
    <mergeCell ref="E365:F365"/>
    <mergeCell ref="F369:S371"/>
    <mergeCell ref="C373:C374"/>
    <mergeCell ref="D373:D374"/>
    <mergeCell ref="E373:F374"/>
    <mergeCell ref="G373:W373"/>
    <mergeCell ref="E355:F355"/>
    <mergeCell ref="C356:C364"/>
    <mergeCell ref="D356:D364"/>
    <mergeCell ref="E356:F356"/>
    <mergeCell ref="E357:F357"/>
    <mergeCell ref="E359:F359"/>
    <mergeCell ref="E360:F360"/>
    <mergeCell ref="E362:F362"/>
    <mergeCell ref="E363:F363"/>
    <mergeCell ref="E385:F385"/>
    <mergeCell ref="F389:S391"/>
    <mergeCell ref="C393:C394"/>
    <mergeCell ref="D393:D394"/>
    <mergeCell ref="E393:F394"/>
    <mergeCell ref="G393:W393"/>
    <mergeCell ref="E375:F375"/>
    <mergeCell ref="C376:C384"/>
    <mergeCell ref="D376:D384"/>
    <mergeCell ref="E376:F376"/>
    <mergeCell ref="E377:F377"/>
    <mergeCell ref="E379:F379"/>
    <mergeCell ref="E380:F380"/>
    <mergeCell ref="E382:F382"/>
    <mergeCell ref="E383:F383"/>
    <mergeCell ref="E405:F405"/>
    <mergeCell ref="F409:S411"/>
    <mergeCell ref="C413:C414"/>
    <mergeCell ref="D413:D414"/>
    <mergeCell ref="E413:F414"/>
    <mergeCell ref="G413:W413"/>
    <mergeCell ref="E395:F395"/>
    <mergeCell ref="C396:C404"/>
    <mergeCell ref="D396:D404"/>
    <mergeCell ref="E396:F396"/>
    <mergeCell ref="E397:F397"/>
    <mergeCell ref="E399:F399"/>
    <mergeCell ref="E400:F400"/>
    <mergeCell ref="E402:F402"/>
    <mergeCell ref="E403:F403"/>
    <mergeCell ref="E425:F425"/>
    <mergeCell ref="F429:S431"/>
    <mergeCell ref="C433:C434"/>
    <mergeCell ref="D433:D434"/>
    <mergeCell ref="E433:F434"/>
    <mergeCell ref="G433:W433"/>
    <mergeCell ref="E415:F415"/>
    <mergeCell ref="C416:C424"/>
    <mergeCell ref="D416:D424"/>
    <mergeCell ref="E416:F416"/>
    <mergeCell ref="E417:F417"/>
    <mergeCell ref="E419:F419"/>
    <mergeCell ref="E420:F420"/>
    <mergeCell ref="E422:F422"/>
    <mergeCell ref="E423:F423"/>
    <mergeCell ref="E445:F445"/>
    <mergeCell ref="F468:S470"/>
    <mergeCell ref="C472:C473"/>
    <mergeCell ref="D472:D473"/>
    <mergeCell ref="E472:F473"/>
    <mergeCell ref="G472:W472"/>
    <mergeCell ref="E435:F435"/>
    <mergeCell ref="C436:C444"/>
    <mergeCell ref="D436:D444"/>
    <mergeCell ref="E436:F436"/>
    <mergeCell ref="E437:F437"/>
    <mergeCell ref="E439:F439"/>
    <mergeCell ref="E440:F440"/>
    <mergeCell ref="E442:F442"/>
    <mergeCell ref="E443:F443"/>
    <mergeCell ref="F449:S451"/>
    <mergeCell ref="C453:C454"/>
    <mergeCell ref="D453:D454"/>
    <mergeCell ref="E453:F454"/>
    <mergeCell ref="G453:W453"/>
    <mergeCell ref="E455:F455"/>
    <mergeCell ref="E465:F465"/>
    <mergeCell ref="C456:C464"/>
    <mergeCell ref="D456:D464"/>
    <mergeCell ref="C492:C493"/>
    <mergeCell ref="D492:D493"/>
    <mergeCell ref="E492:F493"/>
    <mergeCell ref="G492:W492"/>
    <mergeCell ref="E474:F474"/>
    <mergeCell ref="C475:C483"/>
    <mergeCell ref="D475:D483"/>
    <mergeCell ref="E475:F475"/>
    <mergeCell ref="E476:F476"/>
    <mergeCell ref="E478:F478"/>
    <mergeCell ref="E479:F479"/>
    <mergeCell ref="E481:F481"/>
    <mergeCell ref="E482:F482"/>
    <mergeCell ref="E504:F504"/>
    <mergeCell ref="F507:S509"/>
    <mergeCell ref="C511:C512"/>
    <mergeCell ref="D511:D512"/>
    <mergeCell ref="E511:F512"/>
    <mergeCell ref="G511:W511"/>
    <mergeCell ref="E494:F494"/>
    <mergeCell ref="C495:C503"/>
    <mergeCell ref="D495:D503"/>
    <mergeCell ref="E495:F495"/>
    <mergeCell ref="E496:F496"/>
    <mergeCell ref="E498:F498"/>
    <mergeCell ref="E499:F499"/>
    <mergeCell ref="E501:F501"/>
    <mergeCell ref="E502:F502"/>
    <mergeCell ref="E523:F523"/>
    <mergeCell ref="F526:S528"/>
    <mergeCell ref="C530:C531"/>
    <mergeCell ref="D530:D531"/>
    <mergeCell ref="E530:F531"/>
    <mergeCell ref="G530:W530"/>
    <mergeCell ref="E513:F513"/>
    <mergeCell ref="C514:C522"/>
    <mergeCell ref="D514:D522"/>
    <mergeCell ref="E514:F514"/>
    <mergeCell ref="E515:F515"/>
    <mergeCell ref="E517:F517"/>
    <mergeCell ref="E518:F518"/>
    <mergeCell ref="E520:F520"/>
    <mergeCell ref="E521:F521"/>
    <mergeCell ref="E542:F542"/>
    <mergeCell ref="F545:S547"/>
    <mergeCell ref="C549:C550"/>
    <mergeCell ref="D549:D550"/>
    <mergeCell ref="E549:F550"/>
    <mergeCell ref="G549:W549"/>
    <mergeCell ref="E532:F532"/>
    <mergeCell ref="C533:C541"/>
    <mergeCell ref="D533:D541"/>
    <mergeCell ref="E533:F533"/>
    <mergeCell ref="E534:F534"/>
    <mergeCell ref="E536:F536"/>
    <mergeCell ref="E537:F537"/>
    <mergeCell ref="E539:F539"/>
    <mergeCell ref="E540:F540"/>
    <mergeCell ref="E561:F561"/>
    <mergeCell ref="F564:S566"/>
    <mergeCell ref="C568:C569"/>
    <mergeCell ref="D568:D569"/>
    <mergeCell ref="E568:F569"/>
    <mergeCell ref="G568:W568"/>
    <mergeCell ref="E551:F551"/>
    <mergeCell ref="C552:C560"/>
    <mergeCell ref="D552:D560"/>
    <mergeCell ref="E552:F552"/>
    <mergeCell ref="E553:F553"/>
    <mergeCell ref="E555:F555"/>
    <mergeCell ref="E556:F556"/>
    <mergeCell ref="E558:F558"/>
    <mergeCell ref="E559:F559"/>
    <mergeCell ref="E570:F570"/>
    <mergeCell ref="C571:C579"/>
    <mergeCell ref="D571:D579"/>
    <mergeCell ref="E571:F571"/>
    <mergeCell ref="E572:F572"/>
    <mergeCell ref="E574:F574"/>
    <mergeCell ref="E575:F575"/>
    <mergeCell ref="E577:F577"/>
    <mergeCell ref="E578:F578"/>
    <mergeCell ref="E594:F594"/>
    <mergeCell ref="E595:F595"/>
    <mergeCell ref="E597:F597"/>
    <mergeCell ref="E598:F598"/>
    <mergeCell ref="E580:F580"/>
    <mergeCell ref="F584:S586"/>
    <mergeCell ref="C588:C589"/>
    <mergeCell ref="D588:D589"/>
    <mergeCell ref="E588:F589"/>
    <mergeCell ref="G588:W588"/>
    <mergeCell ref="D88:E88"/>
    <mergeCell ref="E622:F622"/>
    <mergeCell ref="C636:C637"/>
    <mergeCell ref="C639:C647"/>
    <mergeCell ref="E612:F612"/>
    <mergeCell ref="C613:C621"/>
    <mergeCell ref="D613:D621"/>
    <mergeCell ref="E613:F613"/>
    <mergeCell ref="E614:F614"/>
    <mergeCell ref="E616:F616"/>
    <mergeCell ref="E617:F617"/>
    <mergeCell ref="E619:F619"/>
    <mergeCell ref="E620:F620"/>
    <mergeCell ref="E600:F600"/>
    <mergeCell ref="F606:S608"/>
    <mergeCell ref="C610:C611"/>
    <mergeCell ref="D610:D611"/>
    <mergeCell ref="E610:F611"/>
    <mergeCell ref="G610:W610"/>
    <mergeCell ref="E590:F590"/>
    <mergeCell ref="C591:C599"/>
    <mergeCell ref="D591:D599"/>
    <mergeCell ref="E591:F591"/>
    <mergeCell ref="E592:F592"/>
    <mergeCell ref="C208:C209"/>
    <mergeCell ref="D208:E209"/>
    <mergeCell ref="F208:V208"/>
    <mergeCell ref="D210:E210"/>
    <mergeCell ref="B211:B219"/>
    <mergeCell ref="C211:C219"/>
    <mergeCell ref="D214:E214"/>
    <mergeCell ref="D217:E217"/>
    <mergeCell ref="D220:E220"/>
    <mergeCell ref="F654:S656"/>
    <mergeCell ref="C658:C659"/>
    <mergeCell ref="D658:D659"/>
    <mergeCell ref="E658:F659"/>
    <mergeCell ref="G658:W658"/>
    <mergeCell ref="E660:F660"/>
    <mergeCell ref="C661:C669"/>
    <mergeCell ref="D661:D669"/>
    <mergeCell ref="E661:F661"/>
    <mergeCell ref="E662:F662"/>
    <mergeCell ref="E664:F664"/>
    <mergeCell ref="E665:F665"/>
    <mergeCell ref="E667:F667"/>
    <mergeCell ref="E668:F668"/>
    <mergeCell ref="E670:F670"/>
    <mergeCell ref="F673:S675"/>
    <mergeCell ref="C677:C678"/>
    <mergeCell ref="D677:D678"/>
    <mergeCell ref="E677:F678"/>
    <mergeCell ref="G677:W677"/>
    <mergeCell ref="E679:F679"/>
    <mergeCell ref="C680:C688"/>
    <mergeCell ref="D680:D688"/>
    <mergeCell ref="E680:F680"/>
    <mergeCell ref="E681:F681"/>
    <mergeCell ref="E683:F683"/>
    <mergeCell ref="E684:F684"/>
    <mergeCell ref="E686:F686"/>
    <mergeCell ref="E687:F687"/>
    <mergeCell ref="E689:F689"/>
    <mergeCell ref="F693:S695"/>
    <mergeCell ref="C697:C698"/>
    <mergeCell ref="D697:D698"/>
    <mergeCell ref="E697:F698"/>
    <mergeCell ref="G697:W697"/>
    <mergeCell ref="E699:F699"/>
    <mergeCell ref="C700:C708"/>
    <mergeCell ref="D700:D708"/>
    <mergeCell ref="E700:F700"/>
    <mergeCell ref="E701:F701"/>
    <mergeCell ref="E703:F703"/>
    <mergeCell ref="E704:F704"/>
    <mergeCell ref="E706:F706"/>
    <mergeCell ref="E707:F707"/>
    <mergeCell ref="E709:F709"/>
    <mergeCell ref="F713:S715"/>
    <mergeCell ref="C717:C718"/>
    <mergeCell ref="D717:D718"/>
    <mergeCell ref="E717:F718"/>
    <mergeCell ref="G717:W717"/>
    <mergeCell ref="E719:F719"/>
    <mergeCell ref="C720:C728"/>
    <mergeCell ref="D720:D728"/>
    <mergeCell ref="E720:F720"/>
    <mergeCell ref="E721:F721"/>
    <mergeCell ref="E723:F723"/>
    <mergeCell ref="E724:F724"/>
    <mergeCell ref="E726:F726"/>
    <mergeCell ref="E727:F727"/>
    <mergeCell ref="E729:F729"/>
    <mergeCell ref="F733:S735"/>
    <mergeCell ref="C737:C738"/>
    <mergeCell ref="D737:D738"/>
    <mergeCell ref="E737:F738"/>
    <mergeCell ref="G737:W737"/>
    <mergeCell ref="E739:F739"/>
    <mergeCell ref="C740:C748"/>
    <mergeCell ref="D740:D748"/>
    <mergeCell ref="E740:F740"/>
    <mergeCell ref="E741:F741"/>
    <mergeCell ref="E743:F743"/>
    <mergeCell ref="E744:F744"/>
    <mergeCell ref="E746:F746"/>
    <mergeCell ref="E747:F747"/>
    <mergeCell ref="E749:F749"/>
    <mergeCell ref="F753:S755"/>
    <mergeCell ref="C757:C758"/>
    <mergeCell ref="D757:D758"/>
    <mergeCell ref="E757:F758"/>
    <mergeCell ref="G757:W757"/>
    <mergeCell ref="E759:F759"/>
    <mergeCell ref="C760:C768"/>
    <mergeCell ref="D760:D768"/>
    <mergeCell ref="E760:F760"/>
    <mergeCell ref="E761:F761"/>
    <mergeCell ref="E763:F763"/>
    <mergeCell ref="E764:F764"/>
    <mergeCell ref="E766:F766"/>
    <mergeCell ref="E767:F767"/>
    <mergeCell ref="E769:F769"/>
    <mergeCell ref="F771:S773"/>
    <mergeCell ref="C775:C776"/>
    <mergeCell ref="D775:D776"/>
    <mergeCell ref="E775:F776"/>
    <mergeCell ref="G775:W775"/>
    <mergeCell ref="E777:F777"/>
    <mergeCell ref="C778:C786"/>
    <mergeCell ref="D778:D786"/>
    <mergeCell ref="E778:F778"/>
    <mergeCell ref="E779:F779"/>
    <mergeCell ref="E781:F781"/>
    <mergeCell ref="E782:F782"/>
    <mergeCell ref="E784:F784"/>
    <mergeCell ref="E785:F785"/>
    <mergeCell ref="E787:F787"/>
    <mergeCell ref="F790:S792"/>
    <mergeCell ref="C794:C795"/>
    <mergeCell ref="D794:D795"/>
    <mergeCell ref="E794:F795"/>
    <mergeCell ref="G794:W794"/>
    <mergeCell ref="E796:F796"/>
    <mergeCell ref="C797:C805"/>
    <mergeCell ref="D797:D805"/>
    <mergeCell ref="E797:F797"/>
    <mergeCell ref="E798:F798"/>
    <mergeCell ref="E800:F800"/>
    <mergeCell ref="E801:F801"/>
    <mergeCell ref="E803:F803"/>
    <mergeCell ref="E804:F804"/>
    <mergeCell ref="E806:F806"/>
    <mergeCell ref="F810:S812"/>
    <mergeCell ref="C814:C815"/>
    <mergeCell ref="D814:D815"/>
    <mergeCell ref="E814:F815"/>
    <mergeCell ref="G814:W814"/>
    <mergeCell ref="E816:F816"/>
    <mergeCell ref="C817:C825"/>
    <mergeCell ref="D817:D825"/>
    <mergeCell ref="E817:F817"/>
    <mergeCell ref="E818:F818"/>
    <mergeCell ref="E820:F820"/>
    <mergeCell ref="E821:F821"/>
    <mergeCell ref="E823:F823"/>
    <mergeCell ref="E824:F824"/>
    <mergeCell ref="E826:F826"/>
    <mergeCell ref="F830:S832"/>
    <mergeCell ref="C834:C835"/>
    <mergeCell ref="D834:D835"/>
    <mergeCell ref="E834:F835"/>
    <mergeCell ref="G834:W834"/>
    <mergeCell ref="E836:F836"/>
    <mergeCell ref="C837:C845"/>
    <mergeCell ref="D837:D845"/>
    <mergeCell ref="E837:F837"/>
    <mergeCell ref="E838:F838"/>
    <mergeCell ref="E840:F840"/>
    <mergeCell ref="E841:F841"/>
    <mergeCell ref="E843:F843"/>
    <mergeCell ref="E844:F844"/>
    <mergeCell ref="E846:F846"/>
    <mergeCell ref="F850:S852"/>
    <mergeCell ref="C854:C855"/>
    <mergeCell ref="D854:D855"/>
    <mergeCell ref="E854:F855"/>
    <mergeCell ref="G854:W854"/>
    <mergeCell ref="E856:F856"/>
    <mergeCell ref="C857:C865"/>
    <mergeCell ref="D857:D865"/>
    <mergeCell ref="E857:F857"/>
    <mergeCell ref="E858:F858"/>
    <mergeCell ref="E860:F860"/>
    <mergeCell ref="E861:F861"/>
    <mergeCell ref="E863:F863"/>
    <mergeCell ref="E864:F864"/>
    <mergeCell ref="E866:F866"/>
    <mergeCell ref="F870:S872"/>
    <mergeCell ref="C874:C875"/>
    <mergeCell ref="D874:D875"/>
    <mergeCell ref="E874:F875"/>
    <mergeCell ref="G874:W874"/>
    <mergeCell ref="E876:F876"/>
    <mergeCell ref="C877:C885"/>
    <mergeCell ref="D877:D885"/>
    <mergeCell ref="E877:F877"/>
    <mergeCell ref="E878:F878"/>
    <mergeCell ref="E880:F880"/>
    <mergeCell ref="E881:F881"/>
    <mergeCell ref="E883:F883"/>
    <mergeCell ref="E884:F884"/>
    <mergeCell ref="E886:F886"/>
    <mergeCell ref="F890:S892"/>
    <mergeCell ref="C894:C895"/>
    <mergeCell ref="D894:D895"/>
    <mergeCell ref="E894:F895"/>
    <mergeCell ref="G894:W894"/>
    <mergeCell ref="E896:F896"/>
    <mergeCell ref="C897:C905"/>
    <mergeCell ref="D897:D905"/>
    <mergeCell ref="E897:F897"/>
    <mergeCell ref="E898:F898"/>
    <mergeCell ref="E900:F900"/>
    <mergeCell ref="E901:F901"/>
    <mergeCell ref="E903:F903"/>
    <mergeCell ref="E904:F904"/>
    <mergeCell ref="E906:F906"/>
    <mergeCell ref="F909:S911"/>
    <mergeCell ref="C913:C914"/>
    <mergeCell ref="D913:D914"/>
    <mergeCell ref="E913:F914"/>
    <mergeCell ref="G913:W913"/>
    <mergeCell ref="E915:F915"/>
    <mergeCell ref="C916:C924"/>
    <mergeCell ref="D916:D924"/>
    <mergeCell ref="E916:F916"/>
    <mergeCell ref="E917:F917"/>
    <mergeCell ref="E919:F919"/>
    <mergeCell ref="E920:F920"/>
    <mergeCell ref="E922:F922"/>
    <mergeCell ref="E923:F923"/>
    <mergeCell ref="E925:F925"/>
    <mergeCell ref="F929:S931"/>
    <mergeCell ref="C933:C934"/>
    <mergeCell ref="D933:D934"/>
    <mergeCell ref="E933:F934"/>
    <mergeCell ref="G933:W933"/>
    <mergeCell ref="E935:F935"/>
    <mergeCell ref="C936:C944"/>
    <mergeCell ref="D936:D944"/>
    <mergeCell ref="E936:F936"/>
    <mergeCell ref="E937:F937"/>
    <mergeCell ref="E939:F939"/>
    <mergeCell ref="E940:F940"/>
    <mergeCell ref="E942:F942"/>
    <mergeCell ref="E943:F943"/>
    <mergeCell ref="E945:F945"/>
    <mergeCell ref="E948:R950"/>
    <mergeCell ref="C952:C953"/>
    <mergeCell ref="D952:E953"/>
    <mergeCell ref="F952:V952"/>
    <mergeCell ref="D954:E954"/>
    <mergeCell ref="C955:C963"/>
    <mergeCell ref="D955:E955"/>
    <mergeCell ref="D956:E956"/>
    <mergeCell ref="D958:E958"/>
    <mergeCell ref="D959:E959"/>
    <mergeCell ref="D961:E961"/>
    <mergeCell ref="D962:E962"/>
    <mergeCell ref="D964:E964"/>
    <mergeCell ref="E967:R969"/>
    <mergeCell ref="C971:C972"/>
    <mergeCell ref="D971:E972"/>
    <mergeCell ref="F971:V971"/>
    <mergeCell ref="D973:E973"/>
    <mergeCell ref="C974:C982"/>
    <mergeCell ref="D974:E974"/>
    <mergeCell ref="D975:E975"/>
    <mergeCell ref="D977:E977"/>
    <mergeCell ref="D978:E978"/>
    <mergeCell ref="D980:E980"/>
    <mergeCell ref="D981:E981"/>
    <mergeCell ref="D983:E983"/>
    <mergeCell ref="E987:R989"/>
    <mergeCell ref="C991:C992"/>
    <mergeCell ref="D991:E992"/>
    <mergeCell ref="F991:V991"/>
    <mergeCell ref="D993:E993"/>
    <mergeCell ref="C994:C1002"/>
    <mergeCell ref="D994:E994"/>
    <mergeCell ref="D995:E995"/>
    <mergeCell ref="D997:E997"/>
    <mergeCell ref="D998:E998"/>
    <mergeCell ref="D1000:E1000"/>
    <mergeCell ref="D1001:E1001"/>
    <mergeCell ref="D1003:E1003"/>
    <mergeCell ref="E1010:R1012"/>
    <mergeCell ref="C1014:C1015"/>
    <mergeCell ref="D1014:E1015"/>
    <mergeCell ref="F1014:V1014"/>
    <mergeCell ref="D1016:E1016"/>
    <mergeCell ref="C1017:C1025"/>
    <mergeCell ref="D1017:E1017"/>
    <mergeCell ref="D1018:E1018"/>
    <mergeCell ref="D1020:E1020"/>
    <mergeCell ref="D1021:E1021"/>
    <mergeCell ref="D1023:E1023"/>
    <mergeCell ref="D1024:E1024"/>
    <mergeCell ref="D1026:E1026"/>
    <mergeCell ref="E1030:R1032"/>
    <mergeCell ref="C1034:C1035"/>
    <mergeCell ref="D1034:E1035"/>
    <mergeCell ref="F1034:V1034"/>
    <mergeCell ref="D1036:E1036"/>
    <mergeCell ref="C1037:C1045"/>
    <mergeCell ref="D1037:E1037"/>
    <mergeCell ref="D1038:E1038"/>
    <mergeCell ref="D1040:E1040"/>
    <mergeCell ref="D1041:E1041"/>
    <mergeCell ref="D1043:E1043"/>
    <mergeCell ref="D1044:E1044"/>
    <mergeCell ref="D1046:E1046"/>
    <mergeCell ref="E1048:R1050"/>
    <mergeCell ref="C1052:C1053"/>
    <mergeCell ref="D1052:E1053"/>
    <mergeCell ref="F1052:V1052"/>
    <mergeCell ref="D1054:E1054"/>
    <mergeCell ref="C1055:C1063"/>
    <mergeCell ref="D1055:E1055"/>
    <mergeCell ref="D1056:E1056"/>
    <mergeCell ref="D1058:E1058"/>
    <mergeCell ref="D1059:E1059"/>
    <mergeCell ref="D1061:E1061"/>
    <mergeCell ref="D1062:E1062"/>
    <mergeCell ref="D1064:E1064"/>
    <mergeCell ref="E1070:R1072"/>
    <mergeCell ref="C1074:C1075"/>
    <mergeCell ref="D1074:E1075"/>
    <mergeCell ref="F1074:V1074"/>
    <mergeCell ref="D1076:E1076"/>
    <mergeCell ref="C1077:C1085"/>
    <mergeCell ref="D1077:E1077"/>
    <mergeCell ref="D1078:E1078"/>
    <mergeCell ref="D1080:E1080"/>
    <mergeCell ref="D1081:E1081"/>
    <mergeCell ref="D1083:E1083"/>
    <mergeCell ref="D1084:E1084"/>
    <mergeCell ref="D1086:E1086"/>
    <mergeCell ref="E1090:R1092"/>
    <mergeCell ref="C1094:C1095"/>
    <mergeCell ref="D1094:E1095"/>
    <mergeCell ref="F1094:V1094"/>
    <mergeCell ref="D1096:E1096"/>
    <mergeCell ref="C1097:C1105"/>
    <mergeCell ref="D1097:E1097"/>
    <mergeCell ref="D1098:E1098"/>
    <mergeCell ref="D1100:E1100"/>
    <mergeCell ref="D1101:E1101"/>
    <mergeCell ref="D1103:E1103"/>
    <mergeCell ref="D1104:E1104"/>
    <mergeCell ref="D1106:E1106"/>
    <mergeCell ref="E1110:R1112"/>
    <mergeCell ref="C1114:C1115"/>
    <mergeCell ref="D1114:E1115"/>
    <mergeCell ref="F1114:V1114"/>
    <mergeCell ref="D1116:E1116"/>
    <mergeCell ref="C1117:C1125"/>
    <mergeCell ref="D1117:E1117"/>
    <mergeCell ref="D1118:E1118"/>
    <mergeCell ref="D1120:E1120"/>
    <mergeCell ref="D1121:E1121"/>
    <mergeCell ref="D1123:E1123"/>
    <mergeCell ref="D1124:E1124"/>
    <mergeCell ref="D1126:E1126"/>
    <mergeCell ref="E1129:R1131"/>
    <mergeCell ref="C1133:C1134"/>
    <mergeCell ref="D1133:E1134"/>
    <mergeCell ref="F1133:V1133"/>
    <mergeCell ref="D1135:E1135"/>
    <mergeCell ref="C1136:C1144"/>
    <mergeCell ref="D1136:E1136"/>
    <mergeCell ref="D1137:E1137"/>
    <mergeCell ref="D1139:E1139"/>
    <mergeCell ref="D1140:E1140"/>
    <mergeCell ref="D1142:E1142"/>
    <mergeCell ref="D1143:E1143"/>
    <mergeCell ref="D1145:E1145"/>
    <mergeCell ref="E1151:R1153"/>
    <mergeCell ref="C1155:C1156"/>
    <mergeCell ref="D1155:E1156"/>
    <mergeCell ref="F1155:V1155"/>
    <mergeCell ref="D1157:E1157"/>
    <mergeCell ref="C1158:C1166"/>
    <mergeCell ref="D1158:E1158"/>
    <mergeCell ref="D1159:E1159"/>
    <mergeCell ref="D1161:E1161"/>
    <mergeCell ref="D1162:E1162"/>
    <mergeCell ref="D1164:E1164"/>
    <mergeCell ref="D1165:E1165"/>
    <mergeCell ref="D1167:E1167"/>
    <mergeCell ref="E1171:R1173"/>
    <mergeCell ref="C1175:C1176"/>
    <mergeCell ref="D1175:E1176"/>
    <mergeCell ref="F1175:V1175"/>
    <mergeCell ref="D1177:E1177"/>
    <mergeCell ref="C1178:C1186"/>
    <mergeCell ref="D1178:E1178"/>
    <mergeCell ref="D1179:E1179"/>
    <mergeCell ref="D1181:E1181"/>
    <mergeCell ref="D1182:E1182"/>
    <mergeCell ref="D1184:E1184"/>
    <mergeCell ref="D1185:E1185"/>
    <mergeCell ref="D1187:E1187"/>
    <mergeCell ref="E1190:R1192"/>
    <mergeCell ref="C1194:C1195"/>
    <mergeCell ref="D1194:E1195"/>
    <mergeCell ref="F1194:V1194"/>
    <mergeCell ref="D1196:E1196"/>
    <mergeCell ref="C1197:C1205"/>
    <mergeCell ref="D1197:E1197"/>
    <mergeCell ref="D1198:E1198"/>
    <mergeCell ref="D1200:E1200"/>
    <mergeCell ref="D1201:E1201"/>
    <mergeCell ref="D1203:E1203"/>
    <mergeCell ref="D1204:E1204"/>
    <mergeCell ref="D1227:E1227"/>
    <mergeCell ref="D1206:E1206"/>
    <mergeCell ref="E1211:R1213"/>
    <mergeCell ref="C1215:C1216"/>
    <mergeCell ref="D1215:E1216"/>
    <mergeCell ref="F1215:V1215"/>
    <mergeCell ref="D1217:E1217"/>
    <mergeCell ref="C1218:C1226"/>
    <mergeCell ref="D1218:E1218"/>
    <mergeCell ref="D1219:E1219"/>
    <mergeCell ref="D1221:E1221"/>
    <mergeCell ref="D1222:E1222"/>
    <mergeCell ref="D1224:E1224"/>
    <mergeCell ref="D1225:E12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месяцев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zanoz</dc:creator>
  <cp:lastModifiedBy>vzanozin</cp:lastModifiedBy>
  <dcterms:created xsi:type="dcterms:W3CDTF">2020-01-14T07:33:02Z</dcterms:created>
  <dcterms:modified xsi:type="dcterms:W3CDTF">2021-10-15T15:02:18Z</dcterms:modified>
</cp:coreProperties>
</file>